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6" yWindow="168" windowWidth="9720" windowHeight="7260"/>
  </bookViews>
  <sheets>
    <sheet name="Contents" sheetId="6" r:id="rId1"/>
    <sheet name="Table2" sheetId="1" r:id="rId2"/>
    <sheet name="Table4" sheetId="2" r:id="rId3"/>
    <sheet name="Table5A" sheetId="3" r:id="rId4"/>
    <sheet name="Table7" sheetId="4" r:id="rId5"/>
    <sheet name="Table8" sheetId="5" r:id="rId6"/>
    <sheet name="Table9" sheetId="7" r:id="rId7"/>
    <sheet name="Table10" sheetId="8" r:id="rId8"/>
    <sheet name="Table11" sheetId="9" r:id="rId9"/>
  </sheets>
  <definedNames>
    <definedName name="PAGE21">#REF!</definedName>
    <definedName name="_xlnm.Print_Area" localSheetId="0">Contents!$A$1:$C$29</definedName>
    <definedName name="_xlnm.Print_Area" localSheetId="4">Table7!$A$1:$L$27</definedName>
    <definedName name="_xlnm.Print_Area" localSheetId="5">Table8!$A$1:$G$64</definedName>
    <definedName name="_xlnm.Print_Area" localSheetId="6">Table9!$A$1:$W$100</definedName>
    <definedName name="_xlnm.Print_Titles" localSheetId="7">Table10!$1:$2</definedName>
    <definedName name="_xlnm.Print_Titles" localSheetId="1">Table2!$1:$2</definedName>
    <definedName name="_xlnm.Print_Titles" localSheetId="2">Table4!$1:$1</definedName>
    <definedName name="_xlnm.Print_Titles" localSheetId="5">Table8!$1:$1</definedName>
    <definedName name="_xlnm.Print_Titles" localSheetId="6">Table9!$1:$5</definedName>
  </definedNames>
  <calcPr calcId="145621"/>
</workbook>
</file>

<file path=xl/calcChain.xml><?xml version="1.0" encoding="utf-8"?>
<calcChain xmlns="http://schemas.openxmlformats.org/spreadsheetml/2006/main">
  <c r="U112" i="1" l="1"/>
  <c r="S112" i="1"/>
  <c r="Q112" i="1"/>
  <c r="O112" i="1"/>
  <c r="M112" i="1"/>
  <c r="K112" i="1"/>
  <c r="I112" i="1"/>
  <c r="G112" i="1"/>
  <c r="T112" i="1"/>
  <c r="R112" i="1"/>
  <c r="P112" i="1"/>
  <c r="N112" i="1"/>
  <c r="L112" i="1"/>
  <c r="J112" i="1"/>
  <c r="H112" i="1"/>
  <c r="F112" i="1"/>
  <c r="E112" i="1"/>
  <c r="D112" i="1"/>
  <c r="U115" i="1"/>
  <c r="S115" i="1"/>
  <c r="Q115" i="1"/>
  <c r="O115" i="1"/>
  <c r="M115" i="1"/>
  <c r="K115" i="1"/>
  <c r="I115" i="1"/>
  <c r="G115" i="1"/>
  <c r="T115" i="1"/>
  <c r="R115" i="1"/>
  <c r="P115" i="1"/>
  <c r="N115" i="1"/>
  <c r="L115" i="1"/>
  <c r="J115" i="1"/>
  <c r="H115" i="1"/>
  <c r="F115" i="1"/>
  <c r="E115" i="1"/>
  <c r="D115" i="1"/>
  <c r="D4" i="1"/>
  <c r="W83" i="1"/>
  <c r="X83" i="1"/>
  <c r="V83" i="1"/>
  <c r="W61" i="1"/>
  <c r="V61" i="1"/>
  <c r="X61" i="1" s="1"/>
  <c r="U57" i="1"/>
  <c r="S57" i="1"/>
  <c r="Q57" i="1"/>
  <c r="O57" i="1"/>
  <c r="M57" i="1"/>
  <c r="K57" i="1"/>
  <c r="I57" i="1"/>
  <c r="G57" i="1"/>
  <c r="E57" i="1"/>
  <c r="T57" i="1"/>
  <c r="R57" i="1"/>
  <c r="P57" i="1"/>
  <c r="N57" i="1"/>
  <c r="L57" i="1"/>
  <c r="J57" i="1"/>
  <c r="H57" i="1"/>
  <c r="F57" i="1"/>
  <c r="D57" i="1"/>
  <c r="U105" i="1"/>
  <c r="S105" i="1"/>
  <c r="Q105" i="1"/>
  <c r="O105" i="1"/>
  <c r="M105" i="1"/>
  <c r="K105" i="1"/>
  <c r="I105" i="1"/>
  <c r="G105" i="1"/>
  <c r="T105" i="1"/>
  <c r="R105" i="1"/>
  <c r="P105" i="1"/>
  <c r="N105" i="1"/>
  <c r="L105" i="1"/>
  <c r="J105" i="1"/>
  <c r="H105" i="1"/>
  <c r="F105" i="1"/>
  <c r="E105" i="1"/>
  <c r="D105" i="1"/>
  <c r="U52" i="1"/>
  <c r="S52" i="1"/>
  <c r="Q52" i="1"/>
  <c r="O52" i="1"/>
  <c r="M52" i="1"/>
  <c r="K52" i="1"/>
  <c r="I52" i="1"/>
  <c r="G52" i="1"/>
  <c r="E52" i="1"/>
  <c r="D52" i="1"/>
  <c r="F52" i="1"/>
  <c r="H52" i="1"/>
  <c r="J52" i="1"/>
  <c r="T52" i="1"/>
  <c r="R52" i="1"/>
  <c r="P52" i="1"/>
  <c r="N52" i="1"/>
  <c r="L52" i="1"/>
  <c r="W47" i="1"/>
  <c r="W46" i="1"/>
  <c r="V46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X46" i="1" l="1"/>
  <c r="V4" i="1"/>
  <c r="V74" i="7"/>
  <c r="W74" i="7"/>
  <c r="U74" i="7"/>
  <c r="C6" i="7"/>
  <c r="V95" i="7"/>
  <c r="W95" i="7" s="1"/>
  <c r="U95" i="7"/>
  <c r="W57" i="7"/>
  <c r="W62" i="7"/>
  <c r="W34" i="7"/>
  <c r="V40" i="7"/>
  <c r="V41" i="7"/>
  <c r="V42" i="7"/>
  <c r="V43" i="7"/>
  <c r="V44" i="7"/>
  <c r="V45" i="7"/>
  <c r="V46" i="7"/>
  <c r="W46" i="7" s="1"/>
  <c r="V47" i="7"/>
  <c r="V48" i="7"/>
  <c r="V49" i="7"/>
  <c r="V50" i="7"/>
  <c r="V51" i="7"/>
  <c r="V52" i="7"/>
  <c r="V53" i="7"/>
  <c r="V54" i="7"/>
  <c r="V55" i="7"/>
  <c r="W55" i="7" s="1"/>
  <c r="V56" i="7"/>
  <c r="V57" i="7"/>
  <c r="V58" i="7"/>
  <c r="V59" i="7"/>
  <c r="V60" i="7"/>
  <c r="V61" i="7"/>
  <c r="V62" i="7"/>
  <c r="V63" i="7"/>
  <c r="W63" i="7" s="1"/>
  <c r="V64" i="7"/>
  <c r="V65" i="7"/>
  <c r="V66" i="7"/>
  <c r="V67" i="7"/>
  <c r="V68" i="7"/>
  <c r="V69" i="7"/>
  <c r="V70" i="7"/>
  <c r="V71" i="7"/>
  <c r="V72" i="7"/>
  <c r="V73" i="7"/>
  <c r="V75" i="7"/>
  <c r="V76" i="7"/>
  <c r="V77" i="7"/>
  <c r="V78" i="7"/>
  <c r="V79" i="7"/>
  <c r="V80" i="7"/>
  <c r="V81" i="7"/>
  <c r="V82" i="7"/>
  <c r="V83" i="7"/>
  <c r="V84" i="7"/>
  <c r="V85" i="7"/>
  <c r="V86" i="7"/>
  <c r="V87" i="7"/>
  <c r="W87" i="7" s="1"/>
  <c r="V88" i="7"/>
  <c r="V89" i="7"/>
  <c r="V90" i="7"/>
  <c r="V91" i="7"/>
  <c r="V92" i="7"/>
  <c r="V93" i="7"/>
  <c r="V94" i="7"/>
  <c r="V96" i="7"/>
  <c r="V97" i="7"/>
  <c r="V98" i="7"/>
  <c r="V99" i="7"/>
  <c r="V100" i="7"/>
  <c r="V39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W26" i="7" s="1"/>
  <c r="V27" i="7"/>
  <c r="V28" i="7"/>
  <c r="V29" i="7"/>
  <c r="V30" i="7"/>
  <c r="V31" i="7"/>
  <c r="V32" i="7"/>
  <c r="V33" i="7"/>
  <c r="V34" i="7"/>
  <c r="V35" i="7"/>
  <c r="V36" i="7"/>
  <c r="V37" i="7"/>
  <c r="V38" i="7"/>
  <c r="U40" i="7"/>
  <c r="U41" i="7"/>
  <c r="W41" i="7" s="1"/>
  <c r="U42" i="7"/>
  <c r="U43" i="7"/>
  <c r="U44" i="7"/>
  <c r="W44" i="7" s="1"/>
  <c r="U45" i="7"/>
  <c r="W45" i="7" s="1"/>
  <c r="U46" i="7"/>
  <c r="U47" i="7"/>
  <c r="W47" i="7" s="1"/>
  <c r="U48" i="7"/>
  <c r="U49" i="7"/>
  <c r="W49" i="7" s="1"/>
  <c r="U50" i="7"/>
  <c r="U51" i="7"/>
  <c r="U52" i="7"/>
  <c r="W52" i="7" s="1"/>
  <c r="U53" i="7"/>
  <c r="W53" i="7" s="1"/>
  <c r="U54" i="7"/>
  <c r="W54" i="7" s="1"/>
  <c r="U55" i="7"/>
  <c r="U56" i="7"/>
  <c r="U57" i="7"/>
  <c r="U58" i="7"/>
  <c r="U59" i="7"/>
  <c r="U60" i="7"/>
  <c r="W60" i="7" s="1"/>
  <c r="U61" i="7"/>
  <c r="W61" i="7" s="1"/>
  <c r="U62" i="7"/>
  <c r="U63" i="7"/>
  <c r="U64" i="7"/>
  <c r="U65" i="7"/>
  <c r="W65" i="7" s="1"/>
  <c r="U66" i="7"/>
  <c r="U67" i="7"/>
  <c r="U68" i="7"/>
  <c r="W68" i="7" s="1"/>
  <c r="U69" i="7"/>
  <c r="U70" i="7"/>
  <c r="U71" i="7"/>
  <c r="U72" i="7"/>
  <c r="U73" i="7"/>
  <c r="W73" i="7" s="1"/>
  <c r="U75" i="7"/>
  <c r="U76" i="7"/>
  <c r="U77" i="7"/>
  <c r="W77" i="7" s="1"/>
  <c r="U78" i="7"/>
  <c r="W78" i="7" s="1"/>
  <c r="U79" i="7"/>
  <c r="U80" i="7"/>
  <c r="U81" i="7"/>
  <c r="U82" i="7"/>
  <c r="U83" i="7"/>
  <c r="U84" i="7"/>
  <c r="U85" i="7"/>
  <c r="W85" i="7" s="1"/>
  <c r="U86" i="7"/>
  <c r="W86" i="7" s="1"/>
  <c r="U87" i="7"/>
  <c r="U88" i="7"/>
  <c r="U89" i="7"/>
  <c r="U90" i="7"/>
  <c r="W90" i="7" s="1"/>
  <c r="U91" i="7"/>
  <c r="U92" i="7"/>
  <c r="U93" i="7"/>
  <c r="W93" i="7" s="1"/>
  <c r="U94" i="7"/>
  <c r="W94" i="7" s="1"/>
  <c r="U96" i="7"/>
  <c r="U97" i="7"/>
  <c r="U98" i="7"/>
  <c r="U99" i="7"/>
  <c r="W99" i="7" s="1"/>
  <c r="U100" i="7"/>
  <c r="U39" i="7"/>
  <c r="W39" i="7" s="1"/>
  <c r="U8" i="7"/>
  <c r="W8" i="7" s="1"/>
  <c r="U9" i="7"/>
  <c r="W9" i="7" s="1"/>
  <c r="U10" i="7"/>
  <c r="W10" i="7" s="1"/>
  <c r="U11" i="7"/>
  <c r="U12" i="7"/>
  <c r="U13" i="7"/>
  <c r="W13" i="7" s="1"/>
  <c r="U14" i="7"/>
  <c r="U15" i="7"/>
  <c r="W15" i="7" s="1"/>
  <c r="U16" i="7"/>
  <c r="W16" i="7" s="1"/>
  <c r="U17" i="7"/>
  <c r="W17" i="7" s="1"/>
  <c r="U18" i="7"/>
  <c r="W18" i="7" s="1"/>
  <c r="U19" i="7"/>
  <c r="U20" i="7"/>
  <c r="U21" i="7"/>
  <c r="W21" i="7" s="1"/>
  <c r="U22" i="7"/>
  <c r="U23" i="7"/>
  <c r="W23" i="7" s="1"/>
  <c r="U24" i="7"/>
  <c r="W24" i="7" s="1"/>
  <c r="U25" i="7"/>
  <c r="W25" i="7" s="1"/>
  <c r="U26" i="7"/>
  <c r="U27" i="7"/>
  <c r="U28" i="7"/>
  <c r="U29" i="7"/>
  <c r="W29" i="7" s="1"/>
  <c r="U30" i="7"/>
  <c r="U31" i="7"/>
  <c r="W31" i="7" s="1"/>
  <c r="U32" i="7"/>
  <c r="W32" i="7" s="1"/>
  <c r="U33" i="7"/>
  <c r="W33" i="7" s="1"/>
  <c r="U34" i="7"/>
  <c r="U35" i="7"/>
  <c r="U36" i="7"/>
  <c r="U37" i="7"/>
  <c r="W37" i="7" s="1"/>
  <c r="U38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W7" i="7"/>
  <c r="V7" i="7"/>
  <c r="U7" i="7"/>
  <c r="W96" i="7" l="1"/>
  <c r="W30" i="7"/>
  <c r="W14" i="7"/>
  <c r="W66" i="7"/>
  <c r="W50" i="7"/>
  <c r="W42" i="7"/>
  <c r="W38" i="7"/>
  <c r="W22" i="7"/>
  <c r="W100" i="7"/>
  <c r="W58" i="7"/>
  <c r="W36" i="7"/>
  <c r="W28" i="7"/>
  <c r="W20" i="7"/>
  <c r="W12" i="7"/>
  <c r="W98" i="7"/>
  <c r="W81" i="7"/>
  <c r="W72" i="7"/>
  <c r="W56" i="7"/>
  <c r="W48" i="7"/>
  <c r="W40" i="7"/>
  <c r="W59" i="7"/>
  <c r="W51" i="7"/>
  <c r="W43" i="7"/>
  <c r="W35" i="7"/>
  <c r="W27" i="7"/>
  <c r="W19" i="7"/>
  <c r="W11" i="7"/>
  <c r="W97" i="7"/>
  <c r="W79" i="7"/>
  <c r="W92" i="7"/>
  <c r="W91" i="7"/>
  <c r="W89" i="7"/>
  <c r="W88" i="7"/>
  <c r="W84" i="7"/>
  <c r="W83" i="7"/>
  <c r="W82" i="7"/>
  <c r="W80" i="7"/>
  <c r="W76" i="7"/>
  <c r="W75" i="7"/>
  <c r="W71" i="7"/>
  <c r="W69" i="7"/>
  <c r="W64" i="7"/>
  <c r="W67" i="7"/>
  <c r="W70" i="7"/>
  <c r="V6" i="7"/>
  <c r="U6" i="7"/>
  <c r="J20" i="4"/>
  <c r="J22" i="4"/>
  <c r="W6" i="7" l="1"/>
  <c r="W118" i="1"/>
  <c r="V118" i="1"/>
  <c r="W117" i="1"/>
  <c r="V117" i="1"/>
  <c r="W116" i="1"/>
  <c r="V116" i="1"/>
  <c r="X116" i="1" s="1"/>
  <c r="W115" i="1"/>
  <c r="V115" i="1"/>
  <c r="W114" i="1"/>
  <c r="V114" i="1"/>
  <c r="W113" i="1"/>
  <c r="V113" i="1"/>
  <c r="W112" i="1"/>
  <c r="V112" i="1"/>
  <c r="U111" i="1"/>
  <c r="U3" i="1" s="1"/>
  <c r="T111" i="1"/>
  <c r="T3" i="1" s="1"/>
  <c r="S111" i="1"/>
  <c r="S3" i="1" s="1"/>
  <c r="R111" i="1"/>
  <c r="R3" i="1" s="1"/>
  <c r="Q111" i="1"/>
  <c r="Q3" i="1" s="1"/>
  <c r="P111" i="1"/>
  <c r="P3" i="1" s="1"/>
  <c r="O111" i="1"/>
  <c r="O3" i="1" s="1"/>
  <c r="N111" i="1"/>
  <c r="N3" i="1" s="1"/>
  <c r="M111" i="1"/>
  <c r="M3" i="1" s="1"/>
  <c r="L111" i="1"/>
  <c r="L3" i="1" s="1"/>
  <c r="K111" i="1"/>
  <c r="K3" i="1" s="1"/>
  <c r="J111" i="1"/>
  <c r="J3" i="1" s="1"/>
  <c r="I111" i="1"/>
  <c r="I3" i="1" s="1"/>
  <c r="H111" i="1"/>
  <c r="H3" i="1" s="1"/>
  <c r="G111" i="1"/>
  <c r="G3" i="1" s="1"/>
  <c r="F111" i="1"/>
  <c r="F3" i="1" s="1"/>
  <c r="E111" i="1"/>
  <c r="E3" i="1" s="1"/>
  <c r="D111" i="1"/>
  <c r="D3" i="1" s="1"/>
  <c r="W110" i="1"/>
  <c r="V110" i="1"/>
  <c r="W109" i="1"/>
  <c r="V109" i="1"/>
  <c r="W108" i="1"/>
  <c r="V108" i="1"/>
  <c r="W107" i="1"/>
  <c r="V107" i="1"/>
  <c r="W106" i="1"/>
  <c r="V106" i="1"/>
  <c r="W105" i="1"/>
  <c r="V105" i="1"/>
  <c r="W104" i="1"/>
  <c r="V104" i="1"/>
  <c r="X104" i="1" s="1"/>
  <c r="W103" i="1"/>
  <c r="V103" i="1"/>
  <c r="W63" i="1"/>
  <c r="V63" i="1"/>
  <c r="W102" i="1"/>
  <c r="V102" i="1"/>
  <c r="W101" i="1"/>
  <c r="V101" i="1"/>
  <c r="X101" i="1" s="1"/>
  <c r="W100" i="1"/>
  <c r="V100" i="1"/>
  <c r="W99" i="1"/>
  <c r="V99" i="1"/>
  <c r="W98" i="1"/>
  <c r="V98" i="1"/>
  <c r="W97" i="1"/>
  <c r="V97" i="1"/>
  <c r="X97" i="1" s="1"/>
  <c r="W96" i="1"/>
  <c r="V96" i="1"/>
  <c r="W95" i="1"/>
  <c r="V95" i="1"/>
  <c r="W94" i="1"/>
  <c r="V94" i="1"/>
  <c r="W93" i="1"/>
  <c r="V93" i="1"/>
  <c r="X93" i="1" s="1"/>
  <c r="W92" i="1"/>
  <c r="V92" i="1"/>
  <c r="W91" i="1"/>
  <c r="V91" i="1"/>
  <c r="W90" i="1"/>
  <c r="V90" i="1"/>
  <c r="W89" i="1"/>
  <c r="V89" i="1"/>
  <c r="X89" i="1" s="1"/>
  <c r="W88" i="1"/>
  <c r="V88" i="1"/>
  <c r="W87" i="1"/>
  <c r="V87" i="1"/>
  <c r="W86" i="1"/>
  <c r="V86" i="1"/>
  <c r="W85" i="1"/>
  <c r="V85" i="1"/>
  <c r="X85" i="1" s="1"/>
  <c r="W84" i="1"/>
  <c r="V84" i="1"/>
  <c r="W82" i="1"/>
  <c r="V82" i="1"/>
  <c r="W81" i="1"/>
  <c r="V81" i="1"/>
  <c r="W80" i="1"/>
  <c r="V80" i="1"/>
  <c r="X80" i="1" s="1"/>
  <c r="W79" i="1"/>
  <c r="V79" i="1"/>
  <c r="W78" i="1"/>
  <c r="V78" i="1"/>
  <c r="W77" i="1"/>
  <c r="V77" i="1"/>
  <c r="W76" i="1"/>
  <c r="V76" i="1"/>
  <c r="X76" i="1" s="1"/>
  <c r="W75" i="1"/>
  <c r="V75" i="1"/>
  <c r="W74" i="1"/>
  <c r="V74" i="1"/>
  <c r="W73" i="1"/>
  <c r="V73" i="1"/>
  <c r="W72" i="1"/>
  <c r="V72" i="1"/>
  <c r="X72" i="1" s="1"/>
  <c r="W71" i="1"/>
  <c r="V71" i="1"/>
  <c r="W70" i="1"/>
  <c r="V70" i="1"/>
  <c r="W69" i="1"/>
  <c r="V69" i="1"/>
  <c r="X69" i="1" s="1"/>
  <c r="W68" i="1"/>
  <c r="V68" i="1"/>
  <c r="W67" i="1"/>
  <c r="V67" i="1"/>
  <c r="W66" i="1"/>
  <c r="V66" i="1"/>
  <c r="W65" i="1"/>
  <c r="V65" i="1"/>
  <c r="X65" i="1" s="1"/>
  <c r="W64" i="1"/>
  <c r="V64" i="1"/>
  <c r="W62" i="1"/>
  <c r="V62" i="1"/>
  <c r="W60" i="1"/>
  <c r="V60" i="1"/>
  <c r="W59" i="1"/>
  <c r="V59" i="1"/>
  <c r="X59" i="1" s="1"/>
  <c r="W58" i="1"/>
  <c r="V58" i="1"/>
  <c r="W57" i="1"/>
  <c r="V57" i="1"/>
  <c r="W56" i="1"/>
  <c r="V56" i="1"/>
  <c r="W55" i="1"/>
  <c r="V55" i="1"/>
  <c r="X55" i="1" s="1"/>
  <c r="W54" i="1"/>
  <c r="V54" i="1"/>
  <c r="W53" i="1"/>
  <c r="V53" i="1"/>
  <c r="W52" i="1"/>
  <c r="V52" i="1"/>
  <c r="W51" i="1"/>
  <c r="V51" i="1"/>
  <c r="X51" i="1" s="1"/>
  <c r="W9" i="1"/>
  <c r="V9" i="1"/>
  <c r="W50" i="1"/>
  <c r="V50" i="1"/>
  <c r="W49" i="1"/>
  <c r="V49" i="1"/>
  <c r="W48" i="1"/>
  <c r="V48" i="1"/>
  <c r="X48" i="1" s="1"/>
  <c r="V47" i="1"/>
  <c r="W45" i="1"/>
  <c r="V45" i="1"/>
  <c r="W44" i="1"/>
  <c r="V44" i="1"/>
  <c r="W43" i="1"/>
  <c r="V43" i="1"/>
  <c r="W42" i="1"/>
  <c r="V42" i="1"/>
  <c r="W41" i="1"/>
  <c r="V41" i="1"/>
  <c r="W40" i="1"/>
  <c r="V40" i="1"/>
  <c r="W39" i="1"/>
  <c r="V39" i="1"/>
  <c r="W38" i="1"/>
  <c r="V38" i="1"/>
  <c r="W37" i="1"/>
  <c r="V37" i="1"/>
  <c r="W36" i="1"/>
  <c r="V36" i="1"/>
  <c r="W35" i="1"/>
  <c r="V35" i="1"/>
  <c r="W34" i="1"/>
  <c r="V34" i="1"/>
  <c r="W33" i="1"/>
  <c r="V33" i="1"/>
  <c r="W32" i="1"/>
  <c r="V32" i="1"/>
  <c r="W31" i="1"/>
  <c r="V31" i="1"/>
  <c r="W30" i="1"/>
  <c r="V30" i="1"/>
  <c r="W29" i="1"/>
  <c r="V29" i="1"/>
  <c r="W28" i="1"/>
  <c r="V28" i="1"/>
  <c r="W27" i="1"/>
  <c r="V27" i="1"/>
  <c r="W26" i="1"/>
  <c r="V26" i="1"/>
  <c r="W25" i="1"/>
  <c r="V25" i="1"/>
  <c r="W24" i="1"/>
  <c r="V24" i="1"/>
  <c r="W23" i="1"/>
  <c r="V23" i="1"/>
  <c r="W22" i="1"/>
  <c r="V22" i="1"/>
  <c r="W21" i="1"/>
  <c r="V21" i="1"/>
  <c r="W20" i="1"/>
  <c r="V20" i="1"/>
  <c r="W19" i="1"/>
  <c r="V19" i="1"/>
  <c r="W18" i="1"/>
  <c r="V18" i="1"/>
  <c r="W17" i="1"/>
  <c r="V17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  <c r="W8" i="1"/>
  <c r="V8" i="1"/>
  <c r="W7" i="1"/>
  <c r="V7" i="1"/>
  <c r="W6" i="1"/>
  <c r="V6" i="1"/>
  <c r="W5" i="1"/>
  <c r="V5" i="1"/>
  <c r="W4" i="1"/>
  <c r="X4" i="1" s="1"/>
  <c r="V3" i="1" l="1"/>
  <c r="X110" i="1"/>
  <c r="X114" i="1"/>
  <c r="X6" i="1"/>
  <c r="X22" i="1"/>
  <c r="X49" i="1"/>
  <c r="X52" i="1"/>
  <c r="X56" i="1"/>
  <c r="X60" i="1"/>
  <c r="X66" i="1"/>
  <c r="X70" i="1"/>
  <c r="X73" i="1"/>
  <c r="X77" i="1"/>
  <c r="X81" i="1"/>
  <c r="X86" i="1"/>
  <c r="X90" i="1"/>
  <c r="X94" i="1"/>
  <c r="X98" i="1"/>
  <c r="X102" i="1"/>
  <c r="X105" i="1"/>
  <c r="X109" i="1"/>
  <c r="X113" i="1"/>
  <c r="X7" i="1"/>
  <c r="X15" i="1"/>
  <c r="X19" i="1"/>
  <c r="X23" i="1"/>
  <c r="X27" i="1"/>
  <c r="X31" i="1"/>
  <c r="X35" i="1"/>
  <c r="X39" i="1"/>
  <c r="X43" i="1"/>
  <c r="X8" i="1"/>
  <c r="X13" i="1"/>
  <c r="X16" i="1"/>
  <c r="X20" i="1"/>
  <c r="X24" i="1"/>
  <c r="X28" i="1"/>
  <c r="X32" i="1"/>
  <c r="X36" i="1"/>
  <c r="X40" i="1"/>
  <c r="X44" i="1"/>
  <c r="W111" i="1"/>
  <c r="X54" i="1"/>
  <c r="X64" i="1"/>
  <c r="X68" i="1"/>
  <c r="X71" i="1"/>
  <c r="X75" i="1"/>
  <c r="X79" i="1"/>
  <c r="X84" i="1"/>
  <c r="X88" i="1"/>
  <c r="X92" i="1"/>
  <c r="X96" i="1"/>
  <c r="X100" i="1"/>
  <c r="X103" i="1"/>
  <c r="X107" i="1"/>
  <c r="X108" i="1"/>
  <c r="X118" i="1"/>
  <c r="X117" i="1"/>
  <c r="X58" i="1"/>
  <c r="X47" i="1"/>
  <c r="X42" i="1"/>
  <c r="X30" i="1"/>
  <c r="X34" i="1"/>
  <c r="X38" i="1"/>
  <c r="X26" i="1"/>
  <c r="X18" i="1"/>
  <c r="X12" i="1"/>
  <c r="X11" i="1"/>
  <c r="W3" i="1"/>
  <c r="X9" i="1"/>
  <c r="V111" i="1"/>
  <c r="X112" i="1"/>
  <c r="X10" i="1"/>
  <c r="X14" i="1"/>
  <c r="X17" i="1"/>
  <c r="X21" i="1"/>
  <c r="X29" i="1"/>
  <c r="X33" i="1"/>
  <c r="X37" i="1"/>
  <c r="X41" i="1"/>
  <c r="X45" i="1"/>
  <c r="X50" i="1"/>
  <c r="X53" i="1"/>
  <c r="X57" i="1"/>
  <c r="X62" i="1"/>
  <c r="X67" i="1"/>
  <c r="X74" i="1"/>
  <c r="X78" i="1"/>
  <c r="X82" i="1"/>
  <c r="X87" i="1"/>
  <c r="X91" i="1"/>
  <c r="X95" i="1"/>
  <c r="X99" i="1"/>
  <c r="X63" i="1"/>
  <c r="X106" i="1"/>
  <c r="X115" i="1"/>
  <c r="X5" i="1"/>
  <c r="X25" i="1"/>
  <c r="V196" i="8"/>
  <c r="U196" i="8"/>
  <c r="X111" i="1" l="1"/>
  <c r="X3" i="1"/>
  <c r="W196" i="8"/>
  <c r="V215" i="8"/>
  <c r="U215" i="8"/>
  <c r="V214" i="8"/>
  <c r="U214" i="8"/>
  <c r="V212" i="8"/>
  <c r="U212" i="8"/>
  <c r="V211" i="8"/>
  <c r="U211" i="8"/>
  <c r="V210" i="8"/>
  <c r="U210" i="8"/>
  <c r="V209" i="8"/>
  <c r="U209" i="8"/>
  <c r="V208" i="8"/>
  <c r="U208" i="8"/>
  <c r="V207" i="8"/>
  <c r="U207" i="8"/>
  <c r="V206" i="8"/>
  <c r="U206" i="8"/>
  <c r="V205" i="8"/>
  <c r="U205" i="8"/>
  <c r="V204" i="8"/>
  <c r="U204" i="8"/>
  <c r="V203" i="8"/>
  <c r="U203" i="8"/>
  <c r="V202" i="8"/>
  <c r="U202" i="8"/>
  <c r="V201" i="8"/>
  <c r="U201" i="8"/>
  <c r="V200" i="8"/>
  <c r="U200" i="8"/>
  <c r="V199" i="8"/>
  <c r="U199" i="8"/>
  <c r="V198" i="8"/>
  <c r="U198" i="8"/>
  <c r="W198" i="8" s="1"/>
  <c r="V197" i="8"/>
  <c r="U197" i="8"/>
  <c r="V195" i="8"/>
  <c r="U195" i="8"/>
  <c r="V194" i="8"/>
  <c r="U194" i="8"/>
  <c r="V193" i="8"/>
  <c r="U193" i="8"/>
  <c r="V192" i="8"/>
  <c r="U192" i="8"/>
  <c r="V191" i="8"/>
  <c r="U191" i="8"/>
  <c r="V190" i="8"/>
  <c r="U190" i="8"/>
  <c r="V189" i="8"/>
  <c r="U189" i="8"/>
  <c r="V188" i="8"/>
  <c r="U188" i="8"/>
  <c r="V187" i="8"/>
  <c r="U187" i="8"/>
  <c r="V186" i="8"/>
  <c r="U186" i="8"/>
  <c r="V185" i="8"/>
  <c r="U185" i="8"/>
  <c r="V184" i="8"/>
  <c r="U184" i="8"/>
  <c r="V183" i="8"/>
  <c r="U183" i="8"/>
  <c r="V182" i="8"/>
  <c r="U182" i="8"/>
  <c r="V181" i="8"/>
  <c r="U181" i="8"/>
  <c r="V180" i="8"/>
  <c r="U180" i="8"/>
  <c r="V179" i="8"/>
  <c r="U179" i="8"/>
  <c r="V178" i="8"/>
  <c r="U178" i="8"/>
  <c r="V177" i="8"/>
  <c r="U177" i="8"/>
  <c r="W177" i="8" s="1"/>
  <c r="V176" i="8"/>
  <c r="U176" i="8"/>
  <c r="V175" i="8"/>
  <c r="U175" i="8"/>
  <c r="V174" i="8"/>
  <c r="U174" i="8"/>
  <c r="T173" i="8"/>
  <c r="S173" i="8"/>
  <c r="R173" i="8"/>
  <c r="Q173" i="8"/>
  <c r="P173" i="8"/>
  <c r="O173" i="8"/>
  <c r="N173" i="8"/>
  <c r="M173" i="8"/>
  <c r="L173" i="8"/>
  <c r="K173" i="8"/>
  <c r="J173" i="8"/>
  <c r="I173" i="8"/>
  <c r="H173" i="8"/>
  <c r="G173" i="8"/>
  <c r="F173" i="8"/>
  <c r="E173" i="8"/>
  <c r="D173" i="8"/>
  <c r="C173" i="8"/>
  <c r="V172" i="8"/>
  <c r="U172" i="8"/>
  <c r="V171" i="8"/>
  <c r="U171" i="8"/>
  <c r="V170" i="8"/>
  <c r="U170" i="8"/>
  <c r="V169" i="8"/>
  <c r="U169" i="8"/>
  <c r="V168" i="8"/>
  <c r="U168" i="8"/>
  <c r="V167" i="8"/>
  <c r="U167" i="8"/>
  <c r="V166" i="8"/>
  <c r="U166" i="8"/>
  <c r="V165" i="8"/>
  <c r="U165" i="8"/>
  <c r="V164" i="8"/>
  <c r="U164" i="8"/>
  <c r="V163" i="8"/>
  <c r="U163" i="8"/>
  <c r="V162" i="8"/>
  <c r="W162" i="8" s="1"/>
  <c r="U162" i="8"/>
  <c r="V161" i="8"/>
  <c r="U161" i="8"/>
  <c r="V160" i="8"/>
  <c r="U160" i="8"/>
  <c r="V159" i="8"/>
  <c r="U159" i="8"/>
  <c r="W159" i="8" s="1"/>
  <c r="V158" i="8"/>
  <c r="U158" i="8"/>
  <c r="V157" i="8"/>
  <c r="U157" i="8"/>
  <c r="V156" i="8"/>
  <c r="U156" i="8"/>
  <c r="V155" i="8"/>
  <c r="U155" i="8"/>
  <c r="V154" i="8"/>
  <c r="U154" i="8"/>
  <c r="V153" i="8"/>
  <c r="U153" i="8"/>
  <c r="V152" i="8"/>
  <c r="U152" i="8"/>
  <c r="V151" i="8"/>
  <c r="U151" i="8"/>
  <c r="W151" i="8" s="1"/>
  <c r="V150" i="8"/>
  <c r="U150" i="8"/>
  <c r="V149" i="8"/>
  <c r="U149" i="8"/>
  <c r="V148" i="8"/>
  <c r="U148" i="8"/>
  <c r="V147" i="8"/>
  <c r="U147" i="8"/>
  <c r="W147" i="8" s="1"/>
  <c r="V146" i="8"/>
  <c r="U146" i="8"/>
  <c r="V145" i="8"/>
  <c r="U145" i="8"/>
  <c r="V144" i="8"/>
  <c r="U144" i="8"/>
  <c r="V143" i="8"/>
  <c r="U143" i="8"/>
  <c r="W143" i="8" s="1"/>
  <c r="V142" i="8"/>
  <c r="U142" i="8"/>
  <c r="V141" i="8"/>
  <c r="U141" i="8"/>
  <c r="V140" i="8"/>
  <c r="U140" i="8"/>
  <c r="V139" i="8"/>
  <c r="U139" i="8"/>
  <c r="V138" i="8"/>
  <c r="U138" i="8"/>
  <c r="V137" i="8"/>
  <c r="U137" i="8"/>
  <c r="V136" i="8"/>
  <c r="U136" i="8"/>
  <c r="V135" i="8"/>
  <c r="U135" i="8"/>
  <c r="W135" i="8" s="1"/>
  <c r="V134" i="8"/>
  <c r="U134" i="8"/>
  <c r="V133" i="8"/>
  <c r="U133" i="8"/>
  <c r="V132" i="8"/>
  <c r="U132" i="8"/>
  <c r="V131" i="8"/>
  <c r="U131" i="8"/>
  <c r="V130" i="8"/>
  <c r="U130" i="8"/>
  <c r="V129" i="8"/>
  <c r="U129" i="8"/>
  <c r="V128" i="8"/>
  <c r="U128" i="8"/>
  <c r="V127" i="8"/>
  <c r="U127" i="8"/>
  <c r="V126" i="8"/>
  <c r="U126" i="8"/>
  <c r="V125" i="8"/>
  <c r="U125" i="8"/>
  <c r="V124" i="8"/>
  <c r="U124" i="8"/>
  <c r="V123" i="8"/>
  <c r="U123" i="8"/>
  <c r="V122" i="8"/>
  <c r="U122" i="8"/>
  <c r="V121" i="8"/>
  <c r="U121" i="8"/>
  <c r="V120" i="8"/>
  <c r="U120" i="8"/>
  <c r="V119" i="8"/>
  <c r="U119" i="8"/>
  <c r="V118" i="8"/>
  <c r="U118" i="8"/>
  <c r="V117" i="8"/>
  <c r="U117" i="8"/>
  <c r="V116" i="8"/>
  <c r="U116" i="8"/>
  <c r="V115" i="8"/>
  <c r="U115" i="8"/>
  <c r="V114" i="8"/>
  <c r="U114" i="8"/>
  <c r="V113" i="8"/>
  <c r="U113" i="8"/>
  <c r="V112" i="8"/>
  <c r="U112" i="8"/>
  <c r="V111" i="8"/>
  <c r="U111" i="8"/>
  <c r="V110" i="8"/>
  <c r="U110" i="8"/>
  <c r="V109" i="8"/>
  <c r="U109" i="8"/>
  <c r="V108" i="8"/>
  <c r="U108" i="8"/>
  <c r="V107" i="8"/>
  <c r="U107" i="8"/>
  <c r="V106" i="8"/>
  <c r="U106" i="8"/>
  <c r="V105" i="8"/>
  <c r="U105" i="8"/>
  <c r="V104" i="8"/>
  <c r="U104" i="8"/>
  <c r="V103" i="8"/>
  <c r="U103" i="8"/>
  <c r="V102" i="8"/>
  <c r="U102" i="8"/>
  <c r="V101" i="8"/>
  <c r="U101" i="8"/>
  <c r="V100" i="8"/>
  <c r="U100" i="8"/>
  <c r="V99" i="8"/>
  <c r="U99" i="8"/>
  <c r="V98" i="8"/>
  <c r="U98" i="8"/>
  <c r="V97" i="8"/>
  <c r="U97" i="8"/>
  <c r="V96" i="8"/>
  <c r="U96" i="8"/>
  <c r="V95" i="8"/>
  <c r="U95" i="8"/>
  <c r="W95" i="8" s="1"/>
  <c r="V94" i="8"/>
  <c r="U94" i="8"/>
  <c r="V93" i="8"/>
  <c r="U93" i="8"/>
  <c r="V92" i="8"/>
  <c r="U92" i="8"/>
  <c r="V91" i="8"/>
  <c r="U91" i="8"/>
  <c r="V90" i="8"/>
  <c r="U90" i="8"/>
  <c r="V89" i="8"/>
  <c r="U89" i="8"/>
  <c r="V88" i="8"/>
  <c r="U88" i="8"/>
  <c r="V87" i="8"/>
  <c r="U87" i="8"/>
  <c r="V86" i="8"/>
  <c r="U86" i="8"/>
  <c r="V85" i="8"/>
  <c r="U85" i="8"/>
  <c r="V84" i="8"/>
  <c r="U84" i="8"/>
  <c r="V83" i="8"/>
  <c r="U83" i="8"/>
  <c r="V82" i="8"/>
  <c r="U82" i="8"/>
  <c r="V81" i="8"/>
  <c r="U81" i="8"/>
  <c r="V80" i="8"/>
  <c r="U80" i="8"/>
  <c r="V79" i="8"/>
  <c r="U79" i="8"/>
  <c r="V78" i="8"/>
  <c r="U78" i="8"/>
  <c r="V77" i="8"/>
  <c r="U77" i="8"/>
  <c r="V76" i="8"/>
  <c r="U76" i="8"/>
  <c r="V75" i="8"/>
  <c r="U75" i="8"/>
  <c r="V74" i="8"/>
  <c r="U74" i="8"/>
  <c r="V73" i="8"/>
  <c r="U73" i="8"/>
  <c r="V72" i="8"/>
  <c r="U72" i="8"/>
  <c r="V71" i="8"/>
  <c r="U71" i="8"/>
  <c r="V70" i="8"/>
  <c r="U70" i="8"/>
  <c r="V69" i="8"/>
  <c r="U69" i="8"/>
  <c r="V68" i="8"/>
  <c r="U68" i="8"/>
  <c r="V67" i="8"/>
  <c r="U67" i="8"/>
  <c r="V66" i="8"/>
  <c r="U66" i="8"/>
  <c r="V65" i="8"/>
  <c r="U65" i="8"/>
  <c r="V64" i="8"/>
  <c r="U64" i="8"/>
  <c r="V63" i="8"/>
  <c r="U63" i="8"/>
  <c r="V62" i="8"/>
  <c r="U62" i="8"/>
  <c r="V61" i="8"/>
  <c r="U61" i="8"/>
  <c r="V60" i="8"/>
  <c r="U60" i="8"/>
  <c r="V59" i="8"/>
  <c r="U59" i="8"/>
  <c r="V58" i="8"/>
  <c r="U58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V56" i="8"/>
  <c r="U56" i="8"/>
  <c r="V55" i="8"/>
  <c r="U55" i="8"/>
  <c r="V54" i="8"/>
  <c r="U54" i="8"/>
  <c r="V53" i="8"/>
  <c r="U53" i="8"/>
  <c r="V52" i="8"/>
  <c r="U52" i="8"/>
  <c r="V51" i="8"/>
  <c r="U51" i="8"/>
  <c r="V50" i="8"/>
  <c r="U50" i="8"/>
  <c r="V49" i="8"/>
  <c r="U49" i="8"/>
  <c r="V48" i="8"/>
  <c r="U48" i="8"/>
  <c r="V47" i="8"/>
  <c r="U47" i="8"/>
  <c r="V46" i="8"/>
  <c r="U46" i="8"/>
  <c r="V45" i="8"/>
  <c r="U45" i="8"/>
  <c r="V44" i="8"/>
  <c r="U44" i="8"/>
  <c r="V43" i="8"/>
  <c r="U43" i="8"/>
  <c r="V42" i="8"/>
  <c r="U42" i="8"/>
  <c r="V41" i="8"/>
  <c r="U41" i="8"/>
  <c r="V40" i="8"/>
  <c r="U40" i="8"/>
  <c r="V39" i="8"/>
  <c r="U39" i="8"/>
  <c r="V38" i="8"/>
  <c r="U38" i="8"/>
  <c r="V37" i="8"/>
  <c r="U37" i="8"/>
  <c r="V36" i="8"/>
  <c r="U36" i="8"/>
  <c r="V35" i="8"/>
  <c r="U35" i="8"/>
  <c r="V34" i="8"/>
  <c r="U34" i="8"/>
  <c r="V33" i="8"/>
  <c r="U33" i="8"/>
  <c r="V32" i="8"/>
  <c r="U32" i="8"/>
  <c r="V31" i="8"/>
  <c r="U31" i="8"/>
  <c r="V30" i="8"/>
  <c r="U30" i="8"/>
  <c r="V29" i="8"/>
  <c r="U29" i="8"/>
  <c r="V28" i="8"/>
  <c r="U28" i="8"/>
  <c r="V27" i="8"/>
  <c r="U27" i="8"/>
  <c r="V26" i="8"/>
  <c r="U26" i="8"/>
  <c r="V25" i="8"/>
  <c r="U25" i="8"/>
  <c r="V24" i="8"/>
  <c r="U24" i="8"/>
  <c r="V23" i="8"/>
  <c r="U23" i="8"/>
  <c r="V22" i="8"/>
  <c r="U22" i="8"/>
  <c r="V21" i="8"/>
  <c r="U21" i="8"/>
  <c r="V20" i="8"/>
  <c r="U20" i="8"/>
  <c r="V19" i="8"/>
  <c r="U19" i="8"/>
  <c r="V18" i="8"/>
  <c r="U18" i="8"/>
  <c r="V17" i="8"/>
  <c r="U17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V15" i="8"/>
  <c r="U15" i="8"/>
  <c r="V14" i="8"/>
  <c r="U14" i="8"/>
  <c r="V13" i="8"/>
  <c r="U13" i="8"/>
  <c r="A13" i="8"/>
  <c r="V12" i="8"/>
  <c r="U12" i="8"/>
  <c r="V11" i="8"/>
  <c r="U11" i="8"/>
  <c r="V10" i="8"/>
  <c r="U10" i="8"/>
  <c r="V9" i="8"/>
  <c r="U9" i="8"/>
  <c r="V8" i="8"/>
  <c r="U8" i="8"/>
  <c r="V7" i="8"/>
  <c r="U7" i="8"/>
  <c r="V6" i="8"/>
  <c r="U6" i="8"/>
  <c r="V5" i="8"/>
  <c r="U5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W10" i="8" l="1"/>
  <c r="W7" i="8"/>
  <c r="W92" i="8"/>
  <c r="W104" i="8"/>
  <c r="W108" i="8"/>
  <c r="W128" i="8"/>
  <c r="W136" i="8"/>
  <c r="W140" i="8"/>
  <c r="W144" i="8"/>
  <c r="W152" i="8"/>
  <c r="W156" i="8"/>
  <c r="W61" i="8"/>
  <c r="W202" i="8"/>
  <c r="W210" i="8"/>
  <c r="W215" i="8"/>
  <c r="W82" i="8"/>
  <c r="W106" i="8"/>
  <c r="W110" i="8"/>
  <c r="W114" i="8"/>
  <c r="W126" i="8"/>
  <c r="W130" i="8"/>
  <c r="W138" i="8"/>
  <c r="W154" i="8"/>
  <c r="D3" i="8"/>
  <c r="W94" i="8"/>
  <c r="W90" i="8"/>
  <c r="W30" i="8"/>
  <c r="W28" i="8"/>
  <c r="W38" i="8"/>
  <c r="W36" i="8"/>
  <c r="W131" i="8"/>
  <c r="W112" i="8"/>
  <c r="W99" i="8"/>
  <c r="W103" i="8"/>
  <c r="W8" i="8"/>
  <c r="W83" i="8"/>
  <c r="W87" i="8"/>
  <c r="W197" i="8"/>
  <c r="W203" i="8"/>
  <c r="W205" i="8"/>
  <c r="W207" i="8"/>
  <c r="W209" i="8"/>
  <c r="W211" i="8"/>
  <c r="W186" i="8"/>
  <c r="W188" i="8"/>
  <c r="W190" i="8"/>
  <c r="W192" i="8"/>
  <c r="W194" i="8"/>
  <c r="W174" i="8"/>
  <c r="W176" i="8"/>
  <c r="W178" i="8"/>
  <c r="W180" i="8"/>
  <c r="W14" i="8"/>
  <c r="W24" i="8"/>
  <c r="W40" i="8"/>
  <c r="W17" i="8"/>
  <c r="W19" i="8"/>
  <c r="W25" i="8"/>
  <c r="W33" i="8"/>
  <c r="W35" i="8"/>
  <c r="W41" i="8"/>
  <c r="W43" i="8"/>
  <c r="W49" i="8"/>
  <c r="W53" i="8"/>
  <c r="W71" i="8"/>
  <c r="W79" i="8"/>
  <c r="W86" i="8"/>
  <c r="W98" i="8"/>
  <c r="W118" i="8"/>
  <c r="W146" i="8"/>
  <c r="W168" i="8"/>
  <c r="W170" i="8"/>
  <c r="W172" i="8"/>
  <c r="W46" i="8"/>
  <c r="W48" i="8"/>
  <c r="W50" i="8"/>
  <c r="W62" i="8"/>
  <c r="W64" i="8"/>
  <c r="W66" i="8"/>
  <c r="W72" i="8"/>
  <c r="W74" i="8"/>
  <c r="W76" i="8"/>
  <c r="W78" i="8"/>
  <c r="W80" i="8"/>
  <c r="W93" i="8"/>
  <c r="W125" i="8"/>
  <c r="W141" i="8"/>
  <c r="W163" i="8"/>
  <c r="W167" i="8"/>
  <c r="W5" i="8"/>
  <c r="W191" i="8"/>
  <c r="W67" i="8"/>
  <c r="W63" i="8"/>
  <c r="W214" i="8"/>
  <c r="W111" i="8"/>
  <c r="W119" i="8"/>
  <c r="W124" i="8"/>
  <c r="W142" i="8"/>
  <c r="W27" i="8"/>
  <c r="W44" i="8"/>
  <c r="W52" i="8"/>
  <c r="W47" i="8"/>
  <c r="W39" i="8"/>
  <c r="W32" i="8"/>
  <c r="W31" i="8"/>
  <c r="W23" i="8"/>
  <c r="W22" i="8"/>
  <c r="W20" i="8"/>
  <c r="W56" i="8"/>
  <c r="W6" i="8"/>
  <c r="W11" i="8"/>
  <c r="W15" i="8"/>
  <c r="W175" i="8"/>
  <c r="W181" i="8"/>
  <c r="W185" i="8"/>
  <c r="W193" i="8"/>
  <c r="W201" i="8"/>
  <c r="W208" i="8"/>
  <c r="W184" i="8"/>
  <c r="W158" i="8"/>
  <c r="W160" i="8"/>
  <c r="W166" i="8"/>
  <c r="W157" i="8"/>
  <c r="W150" i="8"/>
  <c r="W127" i="8"/>
  <c r="W134" i="8"/>
  <c r="W120" i="8"/>
  <c r="W122" i="8"/>
  <c r="R3" i="8"/>
  <c r="W115" i="8"/>
  <c r="W109" i="8"/>
  <c r="W102" i="8"/>
  <c r="W96" i="8"/>
  <c r="W88" i="8"/>
  <c r="O3" i="8"/>
  <c r="W70" i="8"/>
  <c r="W77" i="8"/>
  <c r="C3" i="8"/>
  <c r="K3" i="8"/>
  <c r="G3" i="8"/>
  <c r="S3" i="8"/>
  <c r="W58" i="8"/>
  <c r="W60" i="8"/>
  <c r="N3" i="8"/>
  <c r="V16" i="8"/>
  <c r="V4" i="8"/>
  <c r="H3" i="8"/>
  <c r="L3" i="8"/>
  <c r="P3" i="8"/>
  <c r="T3" i="8"/>
  <c r="E3" i="8"/>
  <c r="I3" i="8"/>
  <c r="M3" i="8"/>
  <c r="Q3" i="8"/>
  <c r="J3" i="8"/>
  <c r="W13" i="8"/>
  <c r="W12" i="8"/>
  <c r="U57" i="8"/>
  <c r="U4" i="8"/>
  <c r="U16" i="8"/>
  <c r="W18" i="8"/>
  <c r="W21" i="8"/>
  <c r="W26" i="8"/>
  <c r="W29" i="8"/>
  <c r="W34" i="8"/>
  <c r="W37" i="8"/>
  <c r="W42" i="8"/>
  <c r="W45" i="8"/>
  <c r="W54" i="8"/>
  <c r="V57" i="8"/>
  <c r="W59" i="8"/>
  <c r="W68" i="8"/>
  <c r="W73" i="8"/>
  <c r="W75" i="8"/>
  <c r="W84" i="8"/>
  <c r="W89" i="8"/>
  <c r="W91" i="8"/>
  <c r="W100" i="8"/>
  <c r="W105" i="8"/>
  <c r="W107" i="8"/>
  <c r="W116" i="8"/>
  <c r="W121" i="8"/>
  <c r="W123" i="8"/>
  <c r="W132" i="8"/>
  <c r="W137" i="8"/>
  <c r="W139" i="8"/>
  <c r="W148" i="8"/>
  <c r="W153" i="8"/>
  <c r="W155" i="8"/>
  <c r="W164" i="8"/>
  <c r="W169" i="8"/>
  <c r="W171" i="8"/>
  <c r="W182" i="8"/>
  <c r="W187" i="8"/>
  <c r="W189" i="8"/>
  <c r="W199" i="8"/>
  <c r="W204" i="8"/>
  <c r="W206" i="8"/>
  <c r="W51" i="8"/>
  <c r="W65" i="8"/>
  <c r="W81" i="8"/>
  <c r="W97" i="8"/>
  <c r="W113" i="8"/>
  <c r="W129" i="8"/>
  <c r="W145" i="8"/>
  <c r="W161" i="8"/>
  <c r="W179" i="8"/>
  <c r="W195" i="8"/>
  <c r="W212" i="8"/>
  <c r="F3" i="8"/>
  <c r="W9" i="8"/>
  <c r="W55" i="8"/>
  <c r="W69" i="8"/>
  <c r="W85" i="8"/>
  <c r="W101" i="8"/>
  <c r="W117" i="8"/>
  <c r="W133" i="8"/>
  <c r="W149" i="8"/>
  <c r="W165" i="8"/>
  <c r="V173" i="8"/>
  <c r="W183" i="8"/>
  <c r="W200" i="8"/>
  <c r="U173" i="8"/>
  <c r="W16" i="8" l="1"/>
  <c r="W4" i="8"/>
  <c r="W57" i="8"/>
  <c r="U3" i="8"/>
  <c r="V3" i="8"/>
  <c r="W173" i="8"/>
  <c r="W3" i="8" l="1"/>
  <c r="V24" i="2" l="1"/>
  <c r="V27" i="2"/>
  <c r="V31" i="2"/>
  <c r="L15" i="4" l="1"/>
  <c r="L27" i="4"/>
  <c r="G2" i="5" l="1"/>
  <c r="F2" i="5"/>
  <c r="E2" i="5"/>
  <c r="D2" i="5"/>
  <c r="C2" i="5"/>
  <c r="K27" i="4" l="1"/>
  <c r="J27" i="4"/>
  <c r="K26" i="4"/>
  <c r="L26" i="4" s="1"/>
  <c r="J26" i="4"/>
  <c r="K25" i="4"/>
  <c r="J25" i="4"/>
  <c r="K24" i="4"/>
  <c r="J24" i="4"/>
  <c r="K23" i="4"/>
  <c r="J23" i="4"/>
  <c r="K22" i="4"/>
  <c r="K21" i="4"/>
  <c r="J21" i="4"/>
  <c r="K20" i="4"/>
  <c r="K19" i="4"/>
  <c r="J19" i="4"/>
  <c r="L19" i="4" s="1"/>
  <c r="K18" i="4"/>
  <c r="J18" i="4"/>
  <c r="K17" i="4"/>
  <c r="J17" i="4"/>
  <c r="L17" i="4" s="1"/>
  <c r="I16" i="4"/>
  <c r="H16" i="4"/>
  <c r="G16" i="4"/>
  <c r="F16" i="4"/>
  <c r="E16" i="4"/>
  <c r="D16" i="4"/>
  <c r="C16" i="4"/>
  <c r="B16" i="4"/>
  <c r="K15" i="4"/>
  <c r="J15" i="4"/>
  <c r="K14" i="4"/>
  <c r="J14" i="4"/>
  <c r="L14" i="4" s="1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K6" i="4"/>
  <c r="J6" i="4"/>
  <c r="K5" i="4"/>
  <c r="J5" i="4"/>
  <c r="I4" i="4"/>
  <c r="H4" i="4"/>
  <c r="G4" i="4"/>
  <c r="F4" i="4"/>
  <c r="E4" i="4"/>
  <c r="D4" i="4"/>
  <c r="C4" i="4"/>
  <c r="B4" i="4"/>
  <c r="H3" i="4" l="1"/>
  <c r="L6" i="4"/>
  <c r="L10" i="4"/>
  <c r="L8" i="4"/>
  <c r="L21" i="4"/>
  <c r="L23" i="4"/>
  <c r="L25" i="4"/>
  <c r="L12" i="4"/>
  <c r="L5" i="4"/>
  <c r="L11" i="4"/>
  <c r="L13" i="4"/>
  <c r="L22" i="4"/>
  <c r="L18" i="4"/>
  <c r="L20" i="4"/>
  <c r="E3" i="4"/>
  <c r="L24" i="4"/>
  <c r="K16" i="4"/>
  <c r="C3" i="4"/>
  <c r="L9" i="4"/>
  <c r="L7" i="4"/>
  <c r="I3" i="4"/>
  <c r="G3" i="4"/>
  <c r="F3" i="4"/>
  <c r="D3" i="4"/>
  <c r="J16" i="4"/>
  <c r="B3" i="4"/>
  <c r="K4" i="4"/>
  <c r="J4" i="4"/>
  <c r="V8" i="3"/>
  <c r="U8" i="3"/>
  <c r="T8" i="3"/>
  <c r="U7" i="3"/>
  <c r="T7" i="3"/>
  <c r="K3" i="4" l="1"/>
  <c r="L16" i="4"/>
  <c r="L4" i="4"/>
  <c r="V7" i="3"/>
  <c r="J3" i="4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U42" i="2"/>
  <c r="T42" i="2"/>
  <c r="U41" i="2"/>
  <c r="T41" i="2"/>
  <c r="S40" i="2"/>
  <c r="R40" i="2"/>
  <c r="Q40" i="2"/>
  <c r="P40" i="2"/>
  <c r="O40" i="2"/>
  <c r="N40" i="2"/>
  <c r="M40" i="2"/>
  <c r="L40" i="2"/>
  <c r="L44" i="2" s="1"/>
  <c r="K40" i="2"/>
  <c r="J40" i="2"/>
  <c r="I40" i="2"/>
  <c r="H40" i="2"/>
  <c r="G40" i="2"/>
  <c r="G44" i="2" s="1"/>
  <c r="F40" i="2"/>
  <c r="F44" i="2" s="1"/>
  <c r="E40" i="2"/>
  <c r="D40" i="2"/>
  <c r="C40" i="2"/>
  <c r="C44" i="2" s="1"/>
  <c r="B40" i="2"/>
  <c r="U39" i="2"/>
  <c r="T39" i="2"/>
  <c r="U38" i="2"/>
  <c r="T38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U31" i="2"/>
  <c r="T31" i="2"/>
  <c r="U30" i="2"/>
  <c r="T30" i="2"/>
  <c r="U29" i="2"/>
  <c r="T29" i="2"/>
  <c r="U28" i="2"/>
  <c r="T28" i="2"/>
  <c r="U27" i="2"/>
  <c r="T27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U24" i="2"/>
  <c r="T24" i="2"/>
  <c r="U23" i="2"/>
  <c r="T23" i="2"/>
  <c r="U22" i="2"/>
  <c r="T22" i="2"/>
  <c r="U21" i="2"/>
  <c r="T21" i="2"/>
  <c r="U20" i="2"/>
  <c r="T20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U17" i="2"/>
  <c r="T17" i="2"/>
  <c r="U16" i="2"/>
  <c r="T16" i="2"/>
  <c r="U15" i="2"/>
  <c r="T15" i="2"/>
  <c r="U14" i="2"/>
  <c r="T14" i="2"/>
  <c r="U13" i="2"/>
  <c r="T13" i="2"/>
  <c r="U12" i="2"/>
  <c r="T12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U9" i="2"/>
  <c r="T9" i="2"/>
  <c r="U8" i="2"/>
  <c r="T8" i="2"/>
  <c r="U7" i="2"/>
  <c r="T7" i="2"/>
  <c r="U6" i="2"/>
  <c r="T6" i="2"/>
  <c r="U5" i="2"/>
  <c r="T5" i="2"/>
  <c r="U4" i="2"/>
  <c r="T4" i="2"/>
  <c r="H44" i="2" l="1"/>
  <c r="E44" i="2"/>
  <c r="D44" i="2"/>
  <c r="Q44" i="2"/>
  <c r="M44" i="2"/>
  <c r="I44" i="2"/>
  <c r="L3" i="4"/>
  <c r="V28" i="2"/>
  <c r="V17" i="2"/>
  <c r="V20" i="2"/>
  <c r="V22" i="2"/>
  <c r="V13" i="2"/>
  <c r="V15" i="2"/>
  <c r="V16" i="2"/>
  <c r="V21" i="2"/>
  <c r="S44" i="2"/>
  <c r="R44" i="2"/>
  <c r="O44" i="2"/>
  <c r="N44" i="2"/>
  <c r="K44" i="2"/>
  <c r="V7" i="2"/>
  <c r="V8" i="2"/>
  <c r="V9" i="2"/>
  <c r="V23" i="2"/>
  <c r="V30" i="2"/>
  <c r="V42" i="2"/>
  <c r="P44" i="2"/>
  <c r="V41" i="2"/>
  <c r="V39" i="2"/>
  <c r="J44" i="2"/>
  <c r="U43" i="2"/>
  <c r="T43" i="2"/>
  <c r="V38" i="2"/>
  <c r="T40" i="2"/>
  <c r="V29" i="2"/>
  <c r="T25" i="2"/>
  <c r="U32" i="2"/>
  <c r="T32" i="2"/>
  <c r="L33" i="2"/>
  <c r="M33" i="2"/>
  <c r="U25" i="2"/>
  <c r="C33" i="2"/>
  <c r="G33" i="2"/>
  <c r="K33" i="2"/>
  <c r="O33" i="2"/>
  <c r="I33" i="2"/>
  <c r="V14" i="2"/>
  <c r="V6" i="2"/>
  <c r="S33" i="2"/>
  <c r="N33" i="2"/>
  <c r="H33" i="2"/>
  <c r="F33" i="2"/>
  <c r="E33" i="2"/>
  <c r="V5" i="2"/>
  <c r="R33" i="2"/>
  <c r="Q33" i="2"/>
  <c r="P33" i="2"/>
  <c r="U18" i="2"/>
  <c r="V12" i="2"/>
  <c r="J33" i="2"/>
  <c r="D33" i="2"/>
  <c r="T18" i="2"/>
  <c r="V4" i="2"/>
  <c r="T10" i="2"/>
  <c r="B44" i="2"/>
  <c r="B33" i="2"/>
  <c r="U10" i="2"/>
  <c r="U40" i="2"/>
  <c r="V25" i="2" l="1"/>
  <c r="U44" i="2"/>
  <c r="V43" i="2"/>
  <c r="T44" i="2"/>
  <c r="V40" i="2"/>
  <c r="V32" i="2"/>
  <c r="U33" i="2"/>
  <c r="V18" i="2"/>
  <c r="T33" i="2"/>
  <c r="V10" i="2"/>
  <c r="V44" i="2" l="1"/>
  <c r="V33" i="2"/>
</calcChain>
</file>

<file path=xl/sharedStrings.xml><?xml version="1.0" encoding="utf-8"?>
<sst xmlns="http://schemas.openxmlformats.org/spreadsheetml/2006/main" count="1339" uniqueCount="1027">
  <si>
    <t xml:space="preserve"> </t>
  </si>
  <si>
    <t>TOTAL</t>
  </si>
  <si>
    <t>13.1001</t>
  </si>
  <si>
    <t>13.1202</t>
  </si>
  <si>
    <t>13.1307</t>
  </si>
  <si>
    <t>14.0801</t>
  </si>
  <si>
    <t>14.1001</t>
  </si>
  <si>
    <t>14.1901</t>
  </si>
  <si>
    <t>16.0101</t>
  </si>
  <si>
    <t>23.0101</t>
  </si>
  <si>
    <t>24.0101</t>
  </si>
  <si>
    <t>26.0101</t>
  </si>
  <si>
    <t>27.0101</t>
  </si>
  <si>
    <t>38.0101</t>
  </si>
  <si>
    <t>40.0501</t>
  </si>
  <si>
    <t>40.0801</t>
  </si>
  <si>
    <t>42.0101</t>
  </si>
  <si>
    <t>44.0701</t>
  </si>
  <si>
    <t>45.0201</t>
  </si>
  <si>
    <t>45.0601</t>
  </si>
  <si>
    <t>45.0701</t>
  </si>
  <si>
    <t>45.1001</t>
  </si>
  <si>
    <t>45.1101</t>
  </si>
  <si>
    <t>50.0501</t>
  </si>
  <si>
    <t>50.0701</t>
  </si>
  <si>
    <t>50.0702</t>
  </si>
  <si>
    <t>50.0901</t>
  </si>
  <si>
    <t>51.0204</t>
  </si>
  <si>
    <t>52.0301</t>
  </si>
  <si>
    <t>52.0601</t>
  </si>
  <si>
    <t>13.0401</t>
  </si>
  <si>
    <t>13.0501</t>
  </si>
  <si>
    <t>13.1205</t>
  </si>
  <si>
    <t>13.1401</t>
  </si>
  <si>
    <t>44.0401</t>
  </si>
  <si>
    <t>51.2301</t>
  </si>
  <si>
    <t>52.0201</t>
  </si>
  <si>
    <t>14.0901</t>
  </si>
  <si>
    <t>43.0104</t>
  </si>
  <si>
    <t>09.0102</t>
  </si>
  <si>
    <t>11.0701</t>
  </si>
  <si>
    <t>13.1210</t>
  </si>
  <si>
    <t>13.1316</t>
  </si>
  <si>
    <t>14.3501</t>
  </si>
  <si>
    <t>14.3601</t>
  </si>
  <si>
    <t>54.0101</t>
  </si>
  <si>
    <t>30.1401</t>
  </si>
  <si>
    <t>03.0104</t>
  </si>
  <si>
    <t>13.1315</t>
  </si>
  <si>
    <t>26.1201</t>
  </si>
  <si>
    <t>03.0199</t>
  </si>
  <si>
    <t>13.9999</t>
  </si>
  <si>
    <t>23.1304</t>
  </si>
  <si>
    <t>51.3801</t>
  </si>
  <si>
    <t>51.3802</t>
  </si>
  <si>
    <t>51.3804</t>
  </si>
  <si>
    <t>51.3805</t>
  </si>
  <si>
    <t>51.3817</t>
  </si>
  <si>
    <t>Total Men</t>
  </si>
  <si>
    <t>Total Women</t>
  </si>
  <si>
    <t>Program</t>
  </si>
  <si>
    <t>51.0707</t>
  </si>
  <si>
    <t>50.0912</t>
  </si>
  <si>
    <t>FULL-TIME UNDERGRADUATES</t>
  </si>
  <si>
    <t xml:space="preserve">  </t>
  </si>
  <si>
    <t>First-time Freshmen</t>
  </si>
  <si>
    <t>Other First-year</t>
  </si>
  <si>
    <t>Second-year</t>
  </si>
  <si>
    <t>Third-year</t>
  </si>
  <si>
    <t>Non-Degree Seeking Undergraduates</t>
  </si>
  <si>
    <t>FULL-TIME UNDERGRADUATE TOTAL</t>
  </si>
  <si>
    <t>PART-TIME UNDERGRADUATES</t>
  </si>
  <si>
    <t>PART-TIME UNDERGRADUATE TOTAL</t>
  </si>
  <si>
    <t>FULL-TIME PROFESSIONAL PRACTICE AND GRADUATE</t>
  </si>
  <si>
    <t>First-time Doctor's Degree-Prof Practice</t>
  </si>
  <si>
    <t>All Other Doctor's Degree-Prof Practice</t>
  </si>
  <si>
    <t>First-time Graduate Students</t>
  </si>
  <si>
    <t>All Other Graduate Students</t>
  </si>
  <si>
    <t>Non-Degree Seeking Post-Baccalaureate students</t>
  </si>
  <si>
    <t>FULL-TIME PROFESSIONAL PRACTICE AND GRADUATE TOTAL</t>
  </si>
  <si>
    <t>PART-TIME PROFESSIONAL PRACTICE AND GRADUATE</t>
  </si>
  <si>
    <t xml:space="preserve">First-time Graduate Students </t>
  </si>
  <si>
    <t>PART-TIME PROFESSIONAL PRACTICE AND GRADUATE TOTAL</t>
  </si>
  <si>
    <t>TOTAL ALL STUDENT LEVELS</t>
  </si>
  <si>
    <t>PROFESSIONAL PRACTICE STUDENTS, New and Continuing</t>
  </si>
  <si>
    <t>New Pharmacy Students</t>
  </si>
  <si>
    <t>New Dental Medicine Students</t>
  </si>
  <si>
    <t>TOTAL NEW PROFESSIONAL PRACTICE STUDENTS</t>
  </si>
  <si>
    <t>Continuing Pharmacy Students</t>
  </si>
  <si>
    <t>Continuing Dental Medicine Students</t>
  </si>
  <si>
    <t>TOTAL CONTINUING PROFESSIONAL PRACTICE STUDENTS</t>
  </si>
  <si>
    <t>TOTAL PROFESSIONAL PRACTICE STUDENTS</t>
  </si>
  <si>
    <t>IBHE Table 5A</t>
  </si>
  <si>
    <t>Non-Resident Alien</t>
  </si>
  <si>
    <t>Hispanic</t>
  </si>
  <si>
    <t>American Indian/Alaska Native</t>
  </si>
  <si>
    <t>Asian</t>
  </si>
  <si>
    <t>Black or African American</t>
  </si>
  <si>
    <t>Native Hawaiian/Other Pacific Islander</t>
  </si>
  <si>
    <t>White</t>
  </si>
  <si>
    <t>Two or more races</t>
  </si>
  <si>
    <t>Race/Ethnicity Unknown</t>
  </si>
  <si>
    <t>Totals</t>
  </si>
  <si>
    <t>Men</t>
  </si>
  <si>
    <t>Women</t>
  </si>
  <si>
    <t>All</t>
  </si>
  <si>
    <t xml:space="preserve">Number enrolled exclusively in off-campus sites in the U.S. </t>
  </si>
  <si>
    <t>Number enrolled exclusively in off-campus sites in Foreign Countries</t>
  </si>
  <si>
    <t>Undergraduates Degree-Seeking</t>
  </si>
  <si>
    <t>Undergraduates Non-Degree-Seeking</t>
  </si>
  <si>
    <t>Doctor's Degree Professional Practice</t>
  </si>
  <si>
    <t>Graduate Students</t>
  </si>
  <si>
    <t>All Students</t>
  </si>
  <si>
    <t>ALL STUDENTS TOTAL</t>
  </si>
  <si>
    <t>FULL-TIME STUDENTS TOTAL</t>
  </si>
  <si>
    <t>Under 18</t>
  </si>
  <si>
    <t xml:space="preserve"> 18 - 19</t>
  </si>
  <si>
    <t xml:space="preserve"> 20 - 21</t>
  </si>
  <si>
    <t xml:space="preserve"> 22 - 24</t>
  </si>
  <si>
    <t xml:space="preserve"> 25 - 29</t>
  </si>
  <si>
    <t xml:space="preserve"> 30 - 34</t>
  </si>
  <si>
    <t xml:space="preserve"> 35 - 39</t>
  </si>
  <si>
    <t xml:space="preserve"> 40 - 49</t>
  </si>
  <si>
    <t xml:space="preserve"> 50 - 64</t>
  </si>
  <si>
    <t>65 and Over</t>
  </si>
  <si>
    <t>Age Unknown</t>
  </si>
  <si>
    <t>PART-TIME STUDENTS TOTAL</t>
  </si>
  <si>
    <t xml:space="preserve">FIPS Code </t>
  </si>
  <si>
    <t>Residence when student was first admitted at this level</t>
  </si>
  <si>
    <t>First-Time Freshmen (01)</t>
  </si>
  <si>
    <t>From Column (01): Graduated from High School in Past 12 months (02)</t>
  </si>
  <si>
    <t>Undergraduate Transfers (03)</t>
  </si>
  <si>
    <t>First-time Doctor's Degree Professional Practice (04)</t>
  </si>
  <si>
    <t>First-time Graduate-Level Students (05)</t>
  </si>
  <si>
    <t>01</t>
  </si>
  <si>
    <t>Alabama</t>
  </si>
  <si>
    <t>02</t>
  </si>
  <si>
    <t>Alaska</t>
  </si>
  <si>
    <t>04</t>
  </si>
  <si>
    <t>Arizona</t>
  </si>
  <si>
    <t>05</t>
  </si>
  <si>
    <t>Arkansas</t>
  </si>
  <si>
    <t>06</t>
  </si>
  <si>
    <t>California</t>
  </si>
  <si>
    <t>08</t>
  </si>
  <si>
    <t>Colorado</t>
  </si>
  <si>
    <t>09</t>
  </si>
  <si>
    <t>Connecticut</t>
  </si>
  <si>
    <t>10</t>
  </si>
  <si>
    <t>Delaware</t>
  </si>
  <si>
    <t>11</t>
  </si>
  <si>
    <t>Dist. of Columbia</t>
  </si>
  <si>
    <t>12</t>
  </si>
  <si>
    <t>Florida</t>
  </si>
  <si>
    <t>13</t>
  </si>
  <si>
    <t>Georgia</t>
  </si>
  <si>
    <t>15</t>
  </si>
  <si>
    <t>Hawaii</t>
  </si>
  <si>
    <t>16</t>
  </si>
  <si>
    <t>Idaho</t>
  </si>
  <si>
    <t>17</t>
  </si>
  <si>
    <t>Illinois</t>
  </si>
  <si>
    <t>18</t>
  </si>
  <si>
    <t>Indiana</t>
  </si>
  <si>
    <t>19</t>
  </si>
  <si>
    <t>Iowa</t>
  </si>
  <si>
    <t>20</t>
  </si>
  <si>
    <t>Kansas</t>
  </si>
  <si>
    <t>21</t>
  </si>
  <si>
    <t>Kentucky</t>
  </si>
  <si>
    <t>22</t>
  </si>
  <si>
    <t>Louisiana</t>
  </si>
  <si>
    <t>23</t>
  </si>
  <si>
    <t>Maine</t>
  </si>
  <si>
    <t>24</t>
  </si>
  <si>
    <t>Maryland</t>
  </si>
  <si>
    <t>25</t>
  </si>
  <si>
    <t>Massachusetts</t>
  </si>
  <si>
    <t>26</t>
  </si>
  <si>
    <t>Michigan</t>
  </si>
  <si>
    <t>27</t>
  </si>
  <si>
    <t>Minnesota</t>
  </si>
  <si>
    <t>28</t>
  </si>
  <si>
    <t>Mississippi</t>
  </si>
  <si>
    <t>29</t>
  </si>
  <si>
    <t>Missouri</t>
  </si>
  <si>
    <t>30</t>
  </si>
  <si>
    <t>Montana</t>
  </si>
  <si>
    <t>31</t>
  </si>
  <si>
    <t>Nebraska</t>
  </si>
  <si>
    <t>32</t>
  </si>
  <si>
    <t>Nevada</t>
  </si>
  <si>
    <t>33</t>
  </si>
  <si>
    <t>New Hampshire</t>
  </si>
  <si>
    <t>34</t>
  </si>
  <si>
    <t>New Jersey</t>
  </si>
  <si>
    <t>35</t>
  </si>
  <si>
    <t>New Mexico</t>
  </si>
  <si>
    <t>36</t>
  </si>
  <si>
    <t>New York</t>
  </si>
  <si>
    <t>37</t>
  </si>
  <si>
    <t>North Carolina</t>
  </si>
  <si>
    <t>38</t>
  </si>
  <si>
    <t>North Dakota</t>
  </si>
  <si>
    <t>39</t>
  </si>
  <si>
    <t>Ohio</t>
  </si>
  <si>
    <t>40</t>
  </si>
  <si>
    <t>Oklahoma</t>
  </si>
  <si>
    <t>41</t>
  </si>
  <si>
    <t>Oregon</t>
  </si>
  <si>
    <t>42</t>
  </si>
  <si>
    <t>Pennsylvania</t>
  </si>
  <si>
    <t>44</t>
  </si>
  <si>
    <t>Rhode Island</t>
  </si>
  <si>
    <t>45</t>
  </si>
  <si>
    <t>South Carolina</t>
  </si>
  <si>
    <t>46</t>
  </si>
  <si>
    <t>South Dakota</t>
  </si>
  <si>
    <t>47</t>
  </si>
  <si>
    <t>Tennessee</t>
  </si>
  <si>
    <t>48</t>
  </si>
  <si>
    <t>Texas</t>
  </si>
  <si>
    <t>49</t>
  </si>
  <si>
    <t>Utah</t>
  </si>
  <si>
    <t>50</t>
  </si>
  <si>
    <t>Vermont</t>
  </si>
  <si>
    <t>51</t>
  </si>
  <si>
    <t>Virginia</t>
  </si>
  <si>
    <t>53</t>
  </si>
  <si>
    <t>Washington</t>
  </si>
  <si>
    <t>54</t>
  </si>
  <si>
    <t>West Virginia</t>
  </si>
  <si>
    <t>55</t>
  </si>
  <si>
    <t>Wisconsin</t>
  </si>
  <si>
    <t>56</t>
  </si>
  <si>
    <t>Wyoming</t>
  </si>
  <si>
    <t>57</t>
  </si>
  <si>
    <t>State Unknown</t>
  </si>
  <si>
    <t>American Samoa</t>
  </si>
  <si>
    <t>Federated States of Micronesia</t>
  </si>
  <si>
    <t>Guam</t>
  </si>
  <si>
    <t>North Marianas</t>
  </si>
  <si>
    <t>Palau</t>
  </si>
  <si>
    <t>Puerto Rico</t>
  </si>
  <si>
    <t>Virgin Islands</t>
  </si>
  <si>
    <t>Foreign Countries</t>
  </si>
  <si>
    <t>Unknown/Unreported</t>
  </si>
  <si>
    <t>Listing of Spreadsheets included in this Workbook</t>
  </si>
  <si>
    <t>Table 2</t>
  </si>
  <si>
    <t>Table 4</t>
  </si>
  <si>
    <t>Table 5A</t>
  </si>
  <si>
    <t>Table 7</t>
  </si>
  <si>
    <t>Table 8</t>
  </si>
  <si>
    <t>Table 9</t>
  </si>
  <si>
    <t xml:space="preserve">Table 10 </t>
  </si>
  <si>
    <t>Table 11</t>
  </si>
  <si>
    <t>Southern Illinois University Edwardsville</t>
  </si>
  <si>
    <t>by Racial/Ethnic Group and Sex - IBHE Table 9</t>
  </si>
  <si>
    <t>County</t>
  </si>
  <si>
    <t>Unknown</t>
  </si>
  <si>
    <t>FICE</t>
  </si>
  <si>
    <t>Institution</t>
  </si>
  <si>
    <t>Non-resident Alien</t>
  </si>
  <si>
    <t xml:space="preserve">White </t>
  </si>
  <si>
    <t>TOTAL UNDERGRADUATE TRANSFER STUDENTS</t>
  </si>
  <si>
    <t>Public Universities - Totals</t>
  </si>
  <si>
    <t>001694</t>
  </si>
  <si>
    <t>Chicago State University</t>
  </si>
  <si>
    <t>001674</t>
  </si>
  <si>
    <t>Eastern Illinois University</t>
  </si>
  <si>
    <t>009145</t>
  </si>
  <si>
    <t>Governors State University</t>
  </si>
  <si>
    <t>001692</t>
  </si>
  <si>
    <t>Illinois State University</t>
  </si>
  <si>
    <t>001693</t>
  </si>
  <si>
    <t>001737</t>
  </si>
  <si>
    <t>Northern Illinois University</t>
  </si>
  <si>
    <t>001780</t>
  </si>
  <si>
    <t>Western Illinois University</t>
  </si>
  <si>
    <t>001758</t>
  </si>
  <si>
    <t>S I U - Carbondale</t>
  </si>
  <si>
    <t>001776</t>
  </si>
  <si>
    <t>U of I - Chicago</t>
  </si>
  <si>
    <t>U of I - Springfield</t>
  </si>
  <si>
    <t>001775</t>
  </si>
  <si>
    <t>U of I - Urbana/Champaign</t>
  </si>
  <si>
    <t xml:space="preserve">    Public Community Colleges - Totals</t>
  </si>
  <si>
    <t>001638</t>
  </si>
  <si>
    <t>Black Hawk College</t>
  </si>
  <si>
    <t>007265</t>
  </si>
  <si>
    <t>Carl Sandburg College</t>
  </si>
  <si>
    <t>001647</t>
  </si>
  <si>
    <t>006656</t>
  </si>
  <si>
    <t>College of Dupage</t>
  </si>
  <si>
    <t>007694</t>
  </si>
  <si>
    <t>College of Lake County</t>
  </si>
  <si>
    <t>001669</t>
  </si>
  <si>
    <t>Danville Area Community College</t>
  </si>
  <si>
    <t>001675</t>
  </si>
  <si>
    <t>Elgin Community College</t>
  </si>
  <si>
    <t>003961</t>
  </si>
  <si>
    <t>Harper College</t>
  </si>
  <si>
    <t>030838</t>
  </si>
  <si>
    <t>Heartland Community College</t>
  </si>
  <si>
    <t>001681</t>
  </si>
  <si>
    <t>Highland Community College</t>
  </si>
  <si>
    <t>006753</t>
  </si>
  <si>
    <t>Illinois Central College</t>
  </si>
  <si>
    <t>009135</t>
  </si>
  <si>
    <t>Illinois Eastern Community College</t>
  </si>
  <si>
    <t>001705</t>
  </si>
  <si>
    <t>008076</t>
  </si>
  <si>
    <t>John A. Logan College</t>
  </si>
  <si>
    <t>012813</t>
  </si>
  <si>
    <t>John Wood Community College</t>
  </si>
  <si>
    <t>001699</t>
  </si>
  <si>
    <t>Joliet Junior College</t>
  </si>
  <si>
    <t>007690</t>
  </si>
  <si>
    <t>Kankakee Community College</t>
  </si>
  <si>
    <t>001701</t>
  </si>
  <si>
    <t>Kaskaskia College</t>
  </si>
  <si>
    <t>007684</t>
  </si>
  <si>
    <t>Kishwaukee College</t>
  </si>
  <si>
    <t>007644</t>
  </si>
  <si>
    <t>Lake Land College</t>
  </si>
  <si>
    <t>010020</t>
  </si>
  <si>
    <t>Lewis &amp; Clark Community College</t>
  </si>
  <si>
    <t>007170</t>
  </si>
  <si>
    <t>Lincoln Land Community College</t>
  </si>
  <si>
    <t>007691</t>
  </si>
  <si>
    <t>McHenry County College</t>
  </si>
  <si>
    <t>010062</t>
  </si>
  <si>
    <t>Metropolitan Community College</t>
  </si>
  <si>
    <t>007692</t>
  </si>
  <si>
    <t>001728</t>
  </si>
  <si>
    <t>Morton College</t>
  </si>
  <si>
    <t>009896</t>
  </si>
  <si>
    <t>Oakton Community College</t>
  </si>
  <si>
    <t>007118</t>
  </si>
  <si>
    <t>Parkland College</t>
  </si>
  <si>
    <t>001640</t>
  </si>
  <si>
    <t>Prairie State College</t>
  </si>
  <si>
    <t>007119</t>
  </si>
  <si>
    <t>Rend Lake College</t>
  </si>
  <si>
    <t>010879</t>
  </si>
  <si>
    <t>Richland Community College</t>
  </si>
  <si>
    <t>001747</t>
  </si>
  <si>
    <t>Rock Valley College</t>
  </si>
  <si>
    <t>001752</t>
  </si>
  <si>
    <t>Sauk Valley Community College</t>
  </si>
  <si>
    <t>007693</t>
  </si>
  <si>
    <t>Shawnee Community College</t>
  </si>
  <si>
    <t>001769</t>
  </si>
  <si>
    <t>South Suburban Coll. of Cook Co.</t>
  </si>
  <si>
    <t>001757</t>
  </si>
  <si>
    <t>Southeastern Illinois College</t>
  </si>
  <si>
    <t>001636</t>
  </si>
  <si>
    <t>Southwestern Illinois College</t>
  </si>
  <si>
    <t>001643</t>
  </si>
  <si>
    <t>Spoon River College</t>
  </si>
  <si>
    <t>001773</t>
  </si>
  <si>
    <t>Triton College</t>
  </si>
  <si>
    <t>006931</t>
  </si>
  <si>
    <t>Waubonsee Community College</t>
  </si>
  <si>
    <t>29049</t>
  </si>
  <si>
    <t>Adler School of Professional Psycho</t>
  </si>
  <si>
    <t>001627</t>
  </si>
  <si>
    <t>Aero-Space Institute</t>
  </si>
  <si>
    <t>001629</t>
  </si>
  <si>
    <t>American Conservatory of Music</t>
  </si>
  <si>
    <t>029394</t>
  </si>
  <si>
    <t>American Islamic College</t>
  </si>
  <si>
    <t>001633</t>
  </si>
  <si>
    <t>Augustana College</t>
  </si>
  <si>
    <t>001634</t>
  </si>
  <si>
    <t>Aurora University</t>
  </si>
  <si>
    <t>001635</t>
  </si>
  <si>
    <t>Barat College</t>
  </si>
  <si>
    <t>001767</t>
  </si>
  <si>
    <t>Benedictine University</t>
  </si>
  <si>
    <t>001637</t>
  </si>
  <si>
    <t>Bethany Theological Seminary</t>
  </si>
  <si>
    <t>001639</t>
  </si>
  <si>
    <t>Blackburn College</t>
  </si>
  <si>
    <t>030102</t>
  </si>
  <si>
    <t>Blessing-Rieman Coll. Of Nursing</t>
  </si>
  <si>
    <t>001641</t>
  </si>
  <si>
    <t>Bradley University</t>
  </si>
  <si>
    <t>029017</t>
  </si>
  <si>
    <t>Brisk Rabbinical College</t>
  </si>
  <si>
    <t>009232</t>
  </si>
  <si>
    <t>Catholic Theological Union</t>
  </si>
  <si>
    <t>400012</t>
  </si>
  <si>
    <t>Center for Psychoanalytic Study</t>
  </si>
  <si>
    <t>600002</t>
  </si>
  <si>
    <t>Chicago Baptist Institute</t>
  </si>
  <si>
    <t>029230</t>
  </si>
  <si>
    <t>Chicago School of Professional Psyc</t>
  </si>
  <si>
    <t>001661</t>
  </si>
  <si>
    <t>Chicago Theological Seminary</t>
  </si>
  <si>
    <t>400008</t>
  </si>
  <si>
    <t>Chicagoland American Institute Ban</t>
  </si>
  <si>
    <t>400014</t>
  </si>
  <si>
    <t>Christian Life College</t>
  </si>
  <si>
    <t>001665</t>
  </si>
  <si>
    <t>Columbia College Chicago</t>
  </si>
  <si>
    <t>001666</t>
  </si>
  <si>
    <t>Concordia University</t>
  </si>
  <si>
    <t>001671</t>
  </si>
  <si>
    <t>DePaul University</t>
  </si>
  <si>
    <t>001750</t>
  </si>
  <si>
    <t>Dominican University</t>
  </si>
  <si>
    <t>029289</t>
  </si>
  <si>
    <t>East-West University</t>
  </si>
  <si>
    <t>800515</t>
  </si>
  <si>
    <t>Ellis University</t>
  </si>
  <si>
    <t>001676</t>
  </si>
  <si>
    <t>Elmhurst College</t>
  </si>
  <si>
    <t>035103</t>
  </si>
  <si>
    <t>Erikson Institute</t>
  </si>
  <si>
    <t>001678</t>
  </si>
  <si>
    <t>Eureka College</t>
  </si>
  <si>
    <t>001659</t>
  </si>
  <si>
    <t>Finch University Health Sciences/C</t>
  </si>
  <si>
    <t>029239</t>
  </si>
  <si>
    <t>Forest Institute of Professional Psyc</t>
  </si>
  <si>
    <t>012303</t>
  </si>
  <si>
    <t>Garrett-Evangelical Theological Sem</t>
  </si>
  <si>
    <t>001684</t>
  </si>
  <si>
    <t>Greenville College</t>
  </si>
  <si>
    <t>001685</t>
  </si>
  <si>
    <t>Hebrew Theological College</t>
  </si>
  <si>
    <t>030123</t>
  </si>
  <si>
    <t>600001</t>
  </si>
  <si>
    <t>Illinois Baptist College</t>
  </si>
  <si>
    <t>001688</t>
  </si>
  <si>
    <t>Illinois College</t>
  </si>
  <si>
    <t>001689</t>
  </si>
  <si>
    <t>Illinois College of Optometry</t>
  </si>
  <si>
    <t>001691</t>
  </si>
  <si>
    <t>Illinois Institute of Technology</t>
  </si>
  <si>
    <t>001696</t>
  </si>
  <si>
    <t>Illinois Wesleyan University</t>
  </si>
  <si>
    <t>800002</t>
  </si>
  <si>
    <t>Industrial Engineering College</t>
  </si>
  <si>
    <t>666678</t>
  </si>
  <si>
    <t>Institute for Clinical Social Work</t>
  </si>
  <si>
    <t>700001</t>
  </si>
  <si>
    <t>Institute for Psychoanalysis</t>
  </si>
  <si>
    <t>999982</t>
  </si>
  <si>
    <t>Jewish University of America</t>
  </si>
  <si>
    <t>001698</t>
  </si>
  <si>
    <t>John Marshall Law School</t>
  </si>
  <si>
    <t>001700</t>
  </si>
  <si>
    <t>Judson College</t>
  </si>
  <si>
    <t>026227</t>
  </si>
  <si>
    <t>Knowledge Systems Institute</t>
  </si>
  <si>
    <t>001704</t>
  </si>
  <si>
    <t>Knox College</t>
  </si>
  <si>
    <t>001706</t>
  </si>
  <si>
    <t>Lake Forest College</t>
  </si>
  <si>
    <t>029244</t>
  </si>
  <si>
    <t>030111</t>
  </si>
  <si>
    <t>Lakeview College of Nursing</t>
  </si>
  <si>
    <t>001707</t>
  </si>
  <si>
    <t>Lewis University</t>
  </si>
  <si>
    <t>666673</t>
  </si>
  <si>
    <t>Lexington College</t>
  </si>
  <si>
    <t>001708</t>
  </si>
  <si>
    <t>Lincoln Christian College</t>
  </si>
  <si>
    <t>001709</t>
  </si>
  <si>
    <t>Lincoln College</t>
  </si>
  <si>
    <t>001710</t>
  </si>
  <si>
    <t>Loyola University of Chicago</t>
  </si>
  <si>
    <t>001712</t>
  </si>
  <si>
    <t>Lutheran School of Theology</t>
  </si>
  <si>
    <t>001716</t>
  </si>
  <si>
    <t>MacCormac College</t>
  </si>
  <si>
    <t>001717</t>
  </si>
  <si>
    <t>MacMurray College</t>
  </si>
  <si>
    <t>001718</t>
  </si>
  <si>
    <t>Mallinckrodt College</t>
  </si>
  <si>
    <t>001721</t>
  </si>
  <si>
    <t>McCormick Theological Seminary</t>
  </si>
  <si>
    <t>001722</t>
  </si>
  <si>
    <t>001723</t>
  </si>
  <si>
    <t>Meadville-Lombard Theological S</t>
  </si>
  <si>
    <t>008256</t>
  </si>
  <si>
    <t>Mennonite College of Nursing</t>
  </si>
  <si>
    <t>991228</t>
  </si>
  <si>
    <t>Methodist College of Nursing</t>
  </si>
  <si>
    <t>001657</t>
  </si>
  <si>
    <t>Midwestern University</t>
  </si>
  <si>
    <t>001724</t>
  </si>
  <si>
    <t>Millikin University</t>
  </si>
  <si>
    <t>001725</t>
  </si>
  <si>
    <t>Monmouth College</t>
  </si>
  <si>
    <t>001680</t>
  </si>
  <si>
    <t>Montay College</t>
  </si>
  <si>
    <t>001727</t>
  </si>
  <si>
    <t>Moody Bible Institute</t>
  </si>
  <si>
    <t>008880</t>
  </si>
  <si>
    <t>Morrison Institute of Technology</t>
  </si>
  <si>
    <t>001731</t>
  </si>
  <si>
    <t>Mundelein College</t>
  </si>
  <si>
    <t>034556</t>
  </si>
  <si>
    <t>029135</t>
  </si>
  <si>
    <t>NAES College</t>
  </si>
  <si>
    <t>010269</t>
  </si>
  <si>
    <t>National-Louis University</t>
  </si>
  <si>
    <t>001732</t>
  </si>
  <si>
    <t>National University of Health Sciences</t>
  </si>
  <si>
    <t>001734</t>
  </si>
  <si>
    <t>North Central College</t>
  </si>
  <si>
    <t>001735</t>
  </si>
  <si>
    <t>North Park University</t>
  </si>
  <si>
    <t>001736</t>
  </si>
  <si>
    <t>Northern Baptist Theological Seminary</t>
  </si>
  <si>
    <t>001739</t>
  </si>
  <si>
    <t>Northwestern University</t>
  </si>
  <si>
    <t>001741</t>
  </si>
  <si>
    <t>Olivet Nazarene University</t>
  </si>
  <si>
    <t>003970</t>
  </si>
  <si>
    <t>Parks College of St. Louis Univ</t>
  </si>
  <si>
    <t>001744</t>
  </si>
  <si>
    <t>Principia College</t>
  </si>
  <si>
    <t>001745</t>
  </si>
  <si>
    <t>Quincy University</t>
  </si>
  <si>
    <t>001746</t>
  </si>
  <si>
    <t>001748</t>
  </si>
  <si>
    <t>Rockford College</t>
  </si>
  <si>
    <t>001749</t>
  </si>
  <si>
    <t>Roosevelt University</t>
  </si>
  <si>
    <t>009800</t>
  </si>
  <si>
    <t>Rush University</t>
  </si>
  <si>
    <t>030127</t>
  </si>
  <si>
    <t>St Anthony College of Nursing</t>
  </si>
  <si>
    <t>029344</t>
  </si>
  <si>
    <t>St Augustine College</t>
  </si>
  <si>
    <t>006240</t>
  </si>
  <si>
    <t>St Francis Medical Center</t>
  </si>
  <si>
    <t>777003</t>
  </si>
  <si>
    <t>St Johns Institute of Catholic Thought</t>
  </si>
  <si>
    <t>030131</t>
  </si>
  <si>
    <t>St John's College</t>
  </si>
  <si>
    <t>030132</t>
  </si>
  <si>
    <t>St Joseph College of Nursing</t>
  </si>
  <si>
    <t>400013</t>
  </si>
  <si>
    <t>St Sava Serbian Orthdox School of T</t>
  </si>
  <si>
    <t>001768</t>
  </si>
  <si>
    <t>St Xavier University</t>
  </si>
  <si>
    <t>001690</t>
  </si>
  <si>
    <t>School College of Podiatric Medicine</t>
  </si>
  <si>
    <t>001753</t>
  </si>
  <si>
    <t>001754</t>
  </si>
  <si>
    <t>Seabury-Western Theological Seminary</t>
  </si>
  <si>
    <t>001756</t>
  </si>
  <si>
    <t>Shimer College</t>
  </si>
  <si>
    <t>001663</t>
  </si>
  <si>
    <t>Spertus College of Judaica</t>
  </si>
  <si>
    <t>001761</t>
  </si>
  <si>
    <t>Springfield College in Illinois</t>
  </si>
  <si>
    <t>029052</t>
  </si>
  <si>
    <t>Telshe Yeshiva</t>
  </si>
  <si>
    <t>777001</t>
  </si>
  <si>
    <t>Toyota Technological Instit of Chicago</t>
  </si>
  <si>
    <t>001771</t>
  </si>
  <si>
    <t>Trinity Christian College</t>
  </si>
  <si>
    <t>030119</t>
  </si>
  <si>
    <t>Trinity College of Nursing</t>
  </si>
  <si>
    <t>001772</t>
  </si>
  <si>
    <t>Trinity International University</t>
  </si>
  <si>
    <t>001774</t>
  </si>
  <si>
    <t>University of Chicago</t>
  </si>
  <si>
    <t>001664</t>
  </si>
  <si>
    <t>University of St Francis</t>
  </si>
  <si>
    <t>001765</t>
  </si>
  <si>
    <t>Univ of St Mary of the Lake Seminary</t>
  </si>
  <si>
    <t>991222</t>
  </si>
  <si>
    <t>Urbana Theological Seminary</t>
  </si>
  <si>
    <t>001778</t>
  </si>
  <si>
    <t>VanderCook College of Music</t>
  </si>
  <si>
    <t>006250</t>
  </si>
  <si>
    <t>West Suburban College of Nursing</t>
  </si>
  <si>
    <t>001781</t>
  </si>
  <si>
    <t>Wheaton College</t>
  </si>
  <si>
    <t>Independent For-Profit Institutions - Totals</t>
  </si>
  <si>
    <t>001628</t>
  </si>
  <si>
    <t>American Academy of Art</t>
  </si>
  <si>
    <t>009907</t>
  </si>
  <si>
    <t>American College of Education</t>
  </si>
  <si>
    <t>800505</t>
  </si>
  <si>
    <t>American InterContinental Univ Online</t>
  </si>
  <si>
    <t>800517</t>
  </si>
  <si>
    <t>Americare College of Nursing</t>
  </si>
  <si>
    <t>800513</t>
  </si>
  <si>
    <t>Chamberlain College of Nursing</t>
  </si>
  <si>
    <t>008544</t>
  </si>
  <si>
    <t>Career Colleges of Chicago</t>
  </si>
  <si>
    <t>999974</t>
  </si>
  <si>
    <t>Catherine College</t>
  </si>
  <si>
    <t>800511</t>
  </si>
  <si>
    <t>Computer Systems Institute</t>
  </si>
  <si>
    <t>023522</t>
  </si>
  <si>
    <t>LeCordon Bleu College of Culinary Arts</t>
  </si>
  <si>
    <t>800508</t>
  </si>
  <si>
    <t>Coyne American Institute</t>
  </si>
  <si>
    <t>010727</t>
  </si>
  <si>
    <t>DeVry University-Illinois</t>
  </si>
  <si>
    <t>025228</t>
  </si>
  <si>
    <t>Fox College</t>
  </si>
  <si>
    <t>012056</t>
  </si>
  <si>
    <t>Gem City College, Quincy</t>
  </si>
  <si>
    <t>029153</t>
  </si>
  <si>
    <t>Harrington Inst/Int. Design-Chi.</t>
  </si>
  <si>
    <t>700010</t>
  </si>
  <si>
    <t>Illinois Institute of Art-Chicago</t>
  </si>
  <si>
    <t>700011</t>
  </si>
  <si>
    <t>Illinois Institute of Art-Schaumburg</t>
  </si>
  <si>
    <t>800519</t>
  </si>
  <si>
    <t>Illinois Institute of Art-Tinley Park</t>
  </si>
  <si>
    <t>021603</t>
  </si>
  <si>
    <t>Intern. Acad. of Merch. &amp; Design</t>
  </si>
  <si>
    <t>029086</t>
  </si>
  <si>
    <t>Keller Graduate School of Mgmt.</t>
  </si>
  <si>
    <t>001703</t>
  </si>
  <si>
    <t>Kendall College</t>
  </si>
  <si>
    <t>800509</t>
  </si>
  <si>
    <t>Lincoln College of Technology</t>
  </si>
  <si>
    <t>004568</t>
  </si>
  <si>
    <t>Midstate College</t>
  </si>
  <si>
    <t>800030</t>
  </si>
  <si>
    <t>Northwestern Col.-Chicago</t>
  </si>
  <si>
    <t>500009</t>
  </si>
  <si>
    <t>Northwestern Col.-Southwest</t>
  </si>
  <si>
    <t>009035</t>
  </si>
  <si>
    <t>Phillips College of Chicago</t>
  </si>
  <si>
    <t>012584</t>
  </si>
  <si>
    <t>Ray College of Design, Chicago</t>
  </si>
  <si>
    <t>008545</t>
  </si>
  <si>
    <t>Rockford Career College</t>
  </si>
  <si>
    <t>800512</t>
  </si>
  <si>
    <t>Sanford Brown College</t>
  </si>
  <si>
    <t>777002</t>
  </si>
  <si>
    <t>Solex College</t>
  </si>
  <si>
    <t>011810</t>
  </si>
  <si>
    <t>Taylor Business Institute</t>
  </si>
  <si>
    <t>023378</t>
  </si>
  <si>
    <t>The College of Office Technology</t>
  </si>
  <si>
    <t>800516</t>
  </si>
  <si>
    <t>009904</t>
  </si>
  <si>
    <t>Vatterott College</t>
  </si>
  <si>
    <t>800506</t>
  </si>
  <si>
    <t>Westwood College-Chicago Loop</t>
  </si>
  <si>
    <t>800501</t>
  </si>
  <si>
    <t>Westwood College-Dupage</t>
  </si>
  <si>
    <t>800503</t>
  </si>
  <si>
    <t>800502</t>
  </si>
  <si>
    <t>Westwood College-River Oaks</t>
  </si>
  <si>
    <t>001783</t>
  </si>
  <si>
    <t>Worsham College of Mortuary Science</t>
  </si>
  <si>
    <t>Unknown Institutions</t>
  </si>
  <si>
    <t>* New institutions or name changes will cause line changes from year to year</t>
  </si>
  <si>
    <t>IBHE Table 11</t>
  </si>
  <si>
    <t>Two or More Races</t>
  </si>
  <si>
    <t>Total</t>
  </si>
  <si>
    <t>2010 CIP Code</t>
  </si>
  <si>
    <t>15.1001</t>
  </si>
  <si>
    <t>Subtotal: Doctoral - Research</t>
  </si>
  <si>
    <t>NOTE:  ENROLLMENTS INCLUDE ON-CAMPUS, OFF-CAMPUS, HOME-STUDY, AND COST RECOVERY HEADCOUNTS</t>
  </si>
  <si>
    <t>Black/African American</t>
  </si>
  <si>
    <t>TOTALS</t>
  </si>
  <si>
    <t>Westwood College-O'Hare Airport</t>
  </si>
  <si>
    <t>Illinois Valley Community College</t>
  </si>
  <si>
    <t xml:space="preserve">    Independent Not-for-Profits - Totals</t>
  </si>
  <si>
    <t>Henry J Kutsch, College of Nursing</t>
  </si>
  <si>
    <t>Lake Forest Grad Sch of Marketing</t>
  </si>
  <si>
    <t>McKendree University</t>
  </si>
  <si>
    <t>National College of Narapathic Med</t>
  </si>
  <si>
    <t>Robert Morris University</t>
  </si>
  <si>
    <t>Rosalind Franklin Univ of Med &amp; Sci</t>
  </si>
  <si>
    <t>School of the Art Institute of Chicago</t>
  </si>
  <si>
    <t>Tribeca Flashpoint Media Arts Acad</t>
  </si>
  <si>
    <t>Midwest Technical Institute</t>
  </si>
  <si>
    <t>033683</t>
  </si>
  <si>
    <t>City Colleges of Chicago</t>
  </si>
  <si>
    <t>Award Level</t>
  </si>
  <si>
    <t>Hispanic/Latino</t>
  </si>
  <si>
    <t>Am. Indian/Alaska Native</t>
  </si>
  <si>
    <t>Hawaiian/Pacific Islander</t>
  </si>
  <si>
    <t>TOTAL Enrollment Headcount</t>
  </si>
  <si>
    <t>Total Bachelor's/Undeclared/Unclassified Undergraduates</t>
  </si>
  <si>
    <t>Undeclared - Degree seeking</t>
  </si>
  <si>
    <t>Unclassified - Visiting</t>
  </si>
  <si>
    <t>24.0102</t>
  </si>
  <si>
    <t>09.0101</t>
  </si>
  <si>
    <t>31.0505</t>
  </si>
  <si>
    <t>Total Students Post-Baccalaureate Certificates</t>
  </si>
  <si>
    <t>Total Master's and Unclassified Graduate Students</t>
  </si>
  <si>
    <t>Unclassified</t>
  </si>
  <si>
    <t>13.0301</t>
  </si>
  <si>
    <t>13.0406</t>
  </si>
  <si>
    <t>MS in Civil Engineering</t>
  </si>
  <si>
    <t>MS in Electrical Engineering</t>
  </si>
  <si>
    <t>MS in Mechanical Engineering</t>
  </si>
  <si>
    <t>MS in Industrial Engineering</t>
  </si>
  <si>
    <t>MA in English</t>
  </si>
  <si>
    <t>MA in Speech Communication</t>
  </si>
  <si>
    <t>31.0501</t>
  </si>
  <si>
    <t>Total Students Post-Master's Certificates</t>
  </si>
  <si>
    <t>Total Doctoral Students</t>
  </si>
  <si>
    <t>Cooperative Doctoral (Unclassified)</t>
  </si>
  <si>
    <t>Subtotal: Doctor of Professional Practice</t>
  </si>
  <si>
    <t>Fourth-year and higher</t>
  </si>
  <si>
    <t>IL001</t>
  </si>
  <si>
    <t>IL-Adams</t>
  </si>
  <si>
    <t>IL005</t>
  </si>
  <si>
    <t>IL-Bond</t>
  </si>
  <si>
    <t>IL009</t>
  </si>
  <si>
    <t>IL-Brown</t>
  </si>
  <si>
    <t>IL013</t>
  </si>
  <si>
    <t>IL-Calhoun</t>
  </si>
  <si>
    <t>IL017</t>
  </si>
  <si>
    <t>IL-Cass</t>
  </si>
  <si>
    <t>IL019</t>
  </si>
  <si>
    <t>IL-Champaign</t>
  </si>
  <si>
    <t>IL021</t>
  </si>
  <si>
    <t>IL-Christian</t>
  </si>
  <si>
    <t>IL023</t>
  </si>
  <si>
    <t>IL-Clark</t>
  </si>
  <si>
    <t>IL025</t>
  </si>
  <si>
    <t>IL-Clay</t>
  </si>
  <si>
    <t>IL027</t>
  </si>
  <si>
    <t>IL-Clinton</t>
  </si>
  <si>
    <t>IL029</t>
  </si>
  <si>
    <t>IL-Coles</t>
  </si>
  <si>
    <t>IL031</t>
  </si>
  <si>
    <t>IL-Cook</t>
  </si>
  <si>
    <t>IL033</t>
  </si>
  <si>
    <t>IL-Crawford</t>
  </si>
  <si>
    <t>IL035</t>
  </si>
  <si>
    <t>IL-Cumberland</t>
  </si>
  <si>
    <t>IL037</t>
  </si>
  <si>
    <t>IL-Dekalb</t>
  </si>
  <si>
    <t>IL039</t>
  </si>
  <si>
    <t>IL-Dewitt</t>
  </si>
  <si>
    <t>IL041</t>
  </si>
  <si>
    <t>IL-Douglas</t>
  </si>
  <si>
    <t>IL043</t>
  </si>
  <si>
    <t>IL-Dupage</t>
  </si>
  <si>
    <t>IL045</t>
  </si>
  <si>
    <t>IL-Edgar</t>
  </si>
  <si>
    <t>IL049</t>
  </si>
  <si>
    <t>IL-Effingham</t>
  </si>
  <si>
    <t>IL051</t>
  </si>
  <si>
    <t>IL-Fayette</t>
  </si>
  <si>
    <t>IL053</t>
  </si>
  <si>
    <t>IL-Ford</t>
  </si>
  <si>
    <t>IL055</t>
  </si>
  <si>
    <t>IL-Franklin</t>
  </si>
  <si>
    <t>IL057</t>
  </si>
  <si>
    <t>IL-Fulton</t>
  </si>
  <si>
    <t>IL059</t>
  </si>
  <si>
    <t>IL-Gallatin</t>
  </si>
  <si>
    <t>IL061</t>
  </si>
  <si>
    <t>IL-Greene</t>
  </si>
  <si>
    <t>IL063</t>
  </si>
  <si>
    <t>IL-Grundy</t>
  </si>
  <si>
    <t>IL065</t>
  </si>
  <si>
    <t>IL-Hamilton</t>
  </si>
  <si>
    <t>IL067</t>
  </si>
  <si>
    <t>IL-Hancock</t>
  </si>
  <si>
    <t>IL073</t>
  </si>
  <si>
    <t>IL-Henry</t>
  </si>
  <si>
    <t>IL075</t>
  </si>
  <si>
    <t>IL-Iroquois</t>
  </si>
  <si>
    <t>IL077</t>
  </si>
  <si>
    <t>IL-Jackson</t>
  </si>
  <si>
    <t>IL079</t>
  </si>
  <si>
    <t>IL-Jasper</t>
  </si>
  <si>
    <t>IL081</t>
  </si>
  <si>
    <t>IL-Jefferson</t>
  </si>
  <si>
    <t>IL083</t>
  </si>
  <si>
    <t>IL-Jersey</t>
  </si>
  <si>
    <t>IL085</t>
  </si>
  <si>
    <t>IL-Jo Daviess</t>
  </si>
  <si>
    <t>IL087</t>
  </si>
  <si>
    <t>IL-Johnson</t>
  </si>
  <si>
    <t>IL089</t>
  </si>
  <si>
    <t>IL-Kane</t>
  </si>
  <si>
    <t>IL091</t>
  </si>
  <si>
    <t>IL-Kankakee</t>
  </si>
  <si>
    <t>IL095</t>
  </si>
  <si>
    <t>IL-Knox</t>
  </si>
  <si>
    <t>IL097</t>
  </si>
  <si>
    <t>IL-Lake</t>
  </si>
  <si>
    <t>IL099</t>
  </si>
  <si>
    <t>IL-La Salle</t>
  </si>
  <si>
    <t>IL103</t>
  </si>
  <si>
    <t>IL-Lee</t>
  </si>
  <si>
    <t>IL105</t>
  </si>
  <si>
    <t>IL-Livingston</t>
  </si>
  <si>
    <t>IL107</t>
  </si>
  <si>
    <t>IL-Logan</t>
  </si>
  <si>
    <t>IL109</t>
  </si>
  <si>
    <t>IL-McDonough</t>
  </si>
  <si>
    <t>IL111</t>
  </si>
  <si>
    <t>IL-McHenry</t>
  </si>
  <si>
    <t>IL113</t>
  </si>
  <si>
    <t>IL-McLean</t>
  </si>
  <si>
    <t>IL115</t>
  </si>
  <si>
    <t>IL-Macon</t>
  </si>
  <si>
    <t>IL117</t>
  </si>
  <si>
    <t>IL-Macoupin</t>
  </si>
  <si>
    <t>IL119</t>
  </si>
  <si>
    <t>IL-Madison</t>
  </si>
  <si>
    <t>IL121</t>
  </si>
  <si>
    <t>IL-Marion</t>
  </si>
  <si>
    <t>IL125</t>
  </si>
  <si>
    <t>IL-Mason</t>
  </si>
  <si>
    <t>IL127</t>
  </si>
  <si>
    <t>IL-Massac</t>
  </si>
  <si>
    <t>IL129</t>
  </si>
  <si>
    <t>IL-Menard</t>
  </si>
  <si>
    <t>IL133</t>
  </si>
  <si>
    <t>IL-Monroe</t>
  </si>
  <si>
    <t>IL135</t>
  </si>
  <si>
    <t>IL-Montgomery</t>
  </si>
  <si>
    <t>IL137</t>
  </si>
  <si>
    <t>IL-Morgan</t>
  </si>
  <si>
    <t>IL139</t>
  </si>
  <si>
    <t>IL-Moultrie</t>
  </si>
  <si>
    <t>IL141</t>
  </si>
  <si>
    <t>IL-Ogle</t>
  </si>
  <si>
    <t>IL143</t>
  </si>
  <si>
    <t>IL-Peoria</t>
  </si>
  <si>
    <t>IL145</t>
  </si>
  <si>
    <t>IL-Perry</t>
  </si>
  <si>
    <t>IL149</t>
  </si>
  <si>
    <t>IL-Pike</t>
  </si>
  <si>
    <t>IL151</t>
  </si>
  <si>
    <t>IL-Pope</t>
  </si>
  <si>
    <t>IL153</t>
  </si>
  <si>
    <t>IL-Pulaski</t>
  </si>
  <si>
    <t>IL157</t>
  </si>
  <si>
    <t>IL-Randolph</t>
  </si>
  <si>
    <t>IL159</t>
  </si>
  <si>
    <t>IL-Richland</t>
  </si>
  <si>
    <t>IL161</t>
  </si>
  <si>
    <t>IL-Rock Island</t>
  </si>
  <si>
    <t>IL163</t>
  </si>
  <si>
    <t>IL-Saint Clair</t>
  </si>
  <si>
    <t>IL165</t>
  </si>
  <si>
    <t>IL-Saline</t>
  </si>
  <si>
    <t>IL167</t>
  </si>
  <si>
    <t>IL-Sangamon</t>
  </si>
  <si>
    <t>IL169</t>
  </si>
  <si>
    <t>IL-Schuyler</t>
  </si>
  <si>
    <t>IL171</t>
  </si>
  <si>
    <t>IL-Scott</t>
  </si>
  <si>
    <t>IL173</t>
  </si>
  <si>
    <t>IL-Shelby</t>
  </si>
  <si>
    <t>IL175</t>
  </si>
  <si>
    <t>IL-Stark</t>
  </si>
  <si>
    <t>IL177</t>
  </si>
  <si>
    <t>IL-Stephenson</t>
  </si>
  <si>
    <t>IL179</t>
  </si>
  <si>
    <t>IL-Tazewell</t>
  </si>
  <si>
    <t>IL181</t>
  </si>
  <si>
    <t>IL-Union</t>
  </si>
  <si>
    <t>IL183</t>
  </si>
  <si>
    <t>IL-Vermilion</t>
  </si>
  <si>
    <t>IL185</t>
  </si>
  <si>
    <t>IL-Wabash</t>
  </si>
  <si>
    <t>IL189</t>
  </si>
  <si>
    <t>IL-Washington</t>
  </si>
  <si>
    <t>IL191</t>
  </si>
  <si>
    <t>IL-Wayne</t>
  </si>
  <si>
    <t>IL195</t>
  </si>
  <si>
    <t>IL-Whiteside</t>
  </si>
  <si>
    <t>IL197</t>
  </si>
  <si>
    <t>IL-Will</t>
  </si>
  <si>
    <t>IL199</t>
  </si>
  <si>
    <t>IL-Williamson</t>
  </si>
  <si>
    <t>IL201</t>
  </si>
  <si>
    <t>IL-Winnebago</t>
  </si>
  <si>
    <t>IL203</t>
  </si>
  <si>
    <t>IL-Woodford</t>
  </si>
  <si>
    <t>County Code</t>
  </si>
  <si>
    <t>Marshall Islands</t>
  </si>
  <si>
    <t>B.A. and B.S. in Mass Communications</t>
  </si>
  <si>
    <t>B.A. and B.S. in Computer Science</t>
  </si>
  <si>
    <t>B.S. in Special Education</t>
  </si>
  <si>
    <t>B.S. in Elementary Education</t>
  </si>
  <si>
    <t>B.S. in Early Childhood Education</t>
  </si>
  <si>
    <t>B.S. in Health Education</t>
  </si>
  <si>
    <t>B.S. in Civil Engineering</t>
  </si>
  <si>
    <t>B.S. in Computer Engineering</t>
  </si>
  <si>
    <t>B.S. in Electrical Engineering</t>
  </si>
  <si>
    <t>B.S. in Mechanical Engineering</t>
  </si>
  <si>
    <t>B.S. in Industrial Engineering</t>
  </si>
  <si>
    <t>B.S. in Manufacturing Engineering</t>
  </si>
  <si>
    <t>B.S. in Construction Management</t>
  </si>
  <si>
    <t>B.S. in Exercise Science</t>
  </si>
  <si>
    <t>B.S. in Physics</t>
  </si>
  <si>
    <t>B.S. in Nursing</t>
  </si>
  <si>
    <t>B.S. in Business Administration</t>
  </si>
  <si>
    <t>B.S. in Business Economics and Finance</t>
  </si>
  <si>
    <t>B.S.W. in Social Work</t>
  </si>
  <si>
    <t>B.F.A. in Art &amp; Design</t>
  </si>
  <si>
    <t>B.S.A. in Accountancy</t>
  </si>
  <si>
    <t>B.L.S. in Liberal Studies</t>
  </si>
  <si>
    <t>P.B. in Web-Based Learning</t>
  </si>
  <si>
    <t>P.B. in Museum Studies</t>
  </si>
  <si>
    <t>P.B. in Vocal Pedagogy</t>
  </si>
  <si>
    <t>P.B. in Teaching English 2nd Lang</t>
  </si>
  <si>
    <t>M.S. in Environmental Sciences</t>
  </si>
  <si>
    <t>P.S.M. in Environmental Science Mgmt.</t>
  </si>
  <si>
    <t>M.S. in Mass Communications</t>
  </si>
  <si>
    <t>M.S. in Computer Science</t>
  </si>
  <si>
    <t>M.S.Ed. in Curriculum and Instruction</t>
  </si>
  <si>
    <t>M.S.Ed. in Educational Administration</t>
  </si>
  <si>
    <t>M.S.Ed. in College Student Personnel Adm</t>
  </si>
  <si>
    <t>M.S.Ed. in Instructional Technology</t>
  </si>
  <si>
    <t>M.S.Ed. in Special Education</t>
  </si>
  <si>
    <t>M.S.Ed. in Secondary Education</t>
  </si>
  <si>
    <t>M.S.Ed. in Literacy Education</t>
  </si>
  <si>
    <t>M.A. in English (Teaching English as a 2nd Language)</t>
  </si>
  <si>
    <t>M.S.Ed. in Learning, Culture, and Society</t>
  </si>
  <si>
    <t>B.A. and B.S. in English</t>
  </si>
  <si>
    <t>B.A. and B.S. in Speech Communication</t>
  </si>
  <si>
    <t>B.A. and B.S. in Biological Sciences</t>
  </si>
  <si>
    <t>B.A. and B.S. in Mathematical Studies</t>
  </si>
  <si>
    <t>B.A. and B.S. in Philosophy</t>
  </si>
  <si>
    <t>B.A. and B.S. in Chemistry</t>
  </si>
  <si>
    <t>B.A. and B.S. in Psychology</t>
  </si>
  <si>
    <t>B.A. and B.S. in Criminal Justice Studies</t>
  </si>
  <si>
    <t>B.A. and B.S. in Anthropology</t>
  </si>
  <si>
    <t>B.A. and B.S. in Economics</t>
  </si>
  <si>
    <t>B.A. and B.S. in Geography</t>
  </si>
  <si>
    <t>B.A. and B.S. in Political Science</t>
  </si>
  <si>
    <t>B.A. and B.S. in Sociology</t>
  </si>
  <si>
    <t>B.A. and B.S. in Art</t>
  </si>
  <si>
    <t>B.A. and B.M. in Music</t>
  </si>
  <si>
    <t>B.A. and B.S. in History</t>
  </si>
  <si>
    <t>M.A. and M.S. in Biological Sciences</t>
  </si>
  <si>
    <t>M.A. in History</t>
  </si>
  <si>
    <t>Master of Marketing Research</t>
  </si>
  <si>
    <t>Master of Science in Accountancy</t>
  </si>
  <si>
    <t>Master of Business Administration</t>
  </si>
  <si>
    <t>M.S. in Nursing (Nurse Educator)</t>
  </si>
  <si>
    <t>M.S. in Family Nurse Practitioner</t>
  </si>
  <si>
    <t>M.S. in Nursing (Nurse Anesthesia)</t>
  </si>
  <si>
    <t>M.A. in Art Therapy Counseling</t>
  </si>
  <si>
    <t>M.S. in Healthcare Informatics</t>
  </si>
  <si>
    <t>M.S. in Speech Language Pathology</t>
  </si>
  <si>
    <t>Master of Music</t>
  </si>
  <si>
    <t>Master of Fine Arts</t>
  </si>
  <si>
    <t>M.A. in Sociology</t>
  </si>
  <si>
    <t>M.S. in Geography</t>
  </si>
  <si>
    <t>M.A. and M.S. in Economics and Finance</t>
  </si>
  <si>
    <t>Master of Social Work</t>
  </si>
  <si>
    <t>Master of Public Administration</t>
  </si>
  <si>
    <t>M.A. and M.S. in Psychology</t>
  </si>
  <si>
    <t>M.S. in Chemistry</t>
  </si>
  <si>
    <t>M.S. and M.S.Ed. in Kinesiology</t>
  </si>
  <si>
    <t>M.S. in Mathematics</t>
  </si>
  <si>
    <t>P.S.M. in Biotechnology Management</t>
  </si>
  <si>
    <t>P.M. in Special Education</t>
  </si>
  <si>
    <t>P.M. in Literacy Specialist</t>
  </si>
  <si>
    <t>S.D. in School Psychology</t>
  </si>
  <si>
    <t>P.M. in Family Nurse Practitioner</t>
  </si>
  <si>
    <t>Ed.D. in Educational Leadership</t>
  </si>
  <si>
    <t>Doctor of Dental Medicine</t>
  </si>
  <si>
    <t>Doctor of Pharmacy (Pharm.D.)</t>
  </si>
  <si>
    <t>Doctor of Nursing Practice (D.N.P)</t>
  </si>
  <si>
    <t>Ed.S. in Educational Administration</t>
  </si>
  <si>
    <t>Southern Illinois University Edwardsville Fall 2015 Enrollment Headcounts by Degree Program by Level, Race/Ethnic Category and Gender (Table 2)</t>
  </si>
  <si>
    <t>Source: Banner Fall 2015 Census data</t>
  </si>
  <si>
    <t>Southern Illinois University Edwardsville - Fall 2015 Enrollment Reports</t>
  </si>
  <si>
    <t>Fall 2015 Enrollment Headcounts by Degree Program by Degree Level, Race/Ethnic Category and Gender</t>
  </si>
  <si>
    <t>Fall 2015 Enrollment Headcounts by Full-time and Part-time status</t>
  </si>
  <si>
    <t>Fall 2015 Enrollment Headcounts for Off-campus sites</t>
  </si>
  <si>
    <t>Fall 2015 Enrollment Headcounts by Age</t>
  </si>
  <si>
    <t>Fall 2015 Enrollment Headcounts of Degree-seeking first-time students by Level and State of Residence</t>
  </si>
  <si>
    <t>Fall 2015 Illinois County of origin for first-time Freshmen students</t>
  </si>
  <si>
    <t>Fall 2015 Degree-seeking first-time undergraduate Transfer Enrollments from other colleges/universities by racial/ethnic categories and gender</t>
  </si>
  <si>
    <t>Fall 2015 Enrollments by Race/Ethnicity and Gender for Hispanic and Two or more races</t>
  </si>
  <si>
    <t>Fall 2015 Total Headcount Enrollments in Off-Campus Sites by Racial/Ethnic Category and Sex</t>
  </si>
  <si>
    <t>County of Origin of First-Time Freshmen Students from Illinois - Fall 2015</t>
  </si>
  <si>
    <t>Fall 2015 Total Headcount Enrollments by Race and Ethnicity Distribution for Hispanic and Two or More Races</t>
  </si>
  <si>
    <t>Prepared by: Office of Institutional Research and Studies, December 2015</t>
  </si>
  <si>
    <t>Hispanic / Latino</t>
  </si>
  <si>
    <t>American Indian / Alaska Native</t>
  </si>
  <si>
    <t>Native Hawaiian / Other Pac. Islander</t>
  </si>
  <si>
    <t>Race / Ethnicity Unknown</t>
  </si>
  <si>
    <t>IL007</t>
  </si>
  <si>
    <t>IL-Boone</t>
  </si>
  <si>
    <t>IL011</t>
  </si>
  <si>
    <t>IL-Bureau</t>
  </si>
  <si>
    <t>IL047</t>
  </si>
  <si>
    <t>IL-Edwards</t>
  </si>
  <si>
    <t>IL071</t>
  </si>
  <si>
    <t>IL-Henderson</t>
  </si>
  <si>
    <t>IL093</t>
  </si>
  <si>
    <t>IL-Kendall</t>
  </si>
  <si>
    <t>IL147</t>
  </si>
  <si>
    <t>IL-Piatt</t>
  </si>
  <si>
    <t>IL193</t>
  </si>
  <si>
    <t>IL-White</t>
  </si>
  <si>
    <t>Northeastern Illinois University</t>
  </si>
  <si>
    <t>Moraine Valley Community College</t>
  </si>
  <si>
    <t xml:space="preserve">Out-of-State and Foreign Institutions </t>
  </si>
  <si>
    <t>B.A. and B.S. in Applied Communication Studies</t>
  </si>
  <si>
    <t>11.0101</t>
  </si>
  <si>
    <t>51.3102</t>
  </si>
  <si>
    <t>B.S. in Nutrition</t>
  </si>
  <si>
    <t>M.S. in Applied Communication Studies</t>
  </si>
  <si>
    <t>30.0000</t>
  </si>
  <si>
    <t>B.S. in Computer Management and Information Systems</t>
  </si>
  <si>
    <t>B.S. in Earth and Space Science Education</t>
  </si>
  <si>
    <t>B.A. and B.S. in Foreign Languages and Literature</t>
  </si>
  <si>
    <t>B.A. and B.S. in Theater and Dance</t>
  </si>
  <si>
    <t>B.A. and B.S. in Speech Language Pathology and Audiology</t>
  </si>
  <si>
    <t>M.S. in Computer Management and Information Systems</t>
  </si>
  <si>
    <t>M.S. in Nursing (Health Care and Nursing Admin)</t>
  </si>
  <si>
    <t>M.A. and M.S. in Integrative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</si>
</sst>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49" x14ac:knownFonts="1">
    <font>
      <sz val="12"/>
      <name val="System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2"/>
      <name val="Cambria"/>
      <family val="1"/>
      <scheme val="major"/>
    </font>
    <font>
      <sz val="12"/>
      <color theme="1" tint="0.34998626667073579"/>
      <name val="Cambria"/>
      <family val="1"/>
      <scheme val="major"/>
    </font>
    <font>
      <b/>
      <sz val="12"/>
      <color theme="5" tint="-0.499984740745262"/>
      <name val="Cambria"/>
      <family val="1"/>
      <scheme val="major"/>
    </font>
    <font>
      <b/>
      <sz val="12"/>
      <color theme="1" tint="0.34998626667073579"/>
      <name val="Cambria"/>
      <family val="1"/>
      <scheme val="major"/>
    </font>
    <font>
      <sz val="12"/>
      <name val="System"/>
      <family val="2"/>
    </font>
    <font>
      <i/>
      <sz val="9"/>
      <color theme="0" tint="-0.499984740745262"/>
      <name val="Calibri"/>
      <family val="2"/>
      <scheme val="minor"/>
    </font>
    <font>
      <b/>
      <sz val="11"/>
      <color rgb="FFC00000"/>
      <name val="Cambria"/>
      <family val="1"/>
      <scheme val="maj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  <font>
      <b/>
      <sz val="12"/>
      <color rgb="FFC00000"/>
      <name val="Cambria"/>
      <family val="1"/>
      <scheme val="major"/>
    </font>
    <font>
      <b/>
      <sz val="10"/>
      <color theme="5" tint="-0.499984740745262"/>
      <name val="Cambria"/>
      <family val="1"/>
      <scheme val="major"/>
    </font>
    <font>
      <sz val="12"/>
      <color rgb="FFC00000"/>
      <name val="Cambria"/>
      <family val="1"/>
      <scheme val="major"/>
    </font>
    <font>
      <b/>
      <sz val="10"/>
      <color rgb="FFC00000"/>
      <name val="Cambria"/>
      <family val="1"/>
      <scheme val="major"/>
    </font>
    <font>
      <b/>
      <sz val="9"/>
      <color theme="9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0"/>
      <color rgb="FFC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5" tint="-0.499984740745262"/>
      <name val="Calibri"/>
      <family val="2"/>
    </font>
    <font>
      <b/>
      <i/>
      <sz val="10"/>
      <color rgb="FF000000"/>
      <name val="Calibri"/>
      <family val="2"/>
    </font>
    <font>
      <b/>
      <i/>
      <sz val="1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i/>
      <sz val="10"/>
      <color rgb="FF000000"/>
      <name val="Calibri"/>
      <family val="2"/>
    </font>
    <font>
      <i/>
      <sz val="10"/>
      <name val="Calibri"/>
      <family val="2"/>
    </font>
    <font>
      <i/>
      <sz val="9"/>
      <color theme="1" tint="0.34998626667073579"/>
      <name val="Calibri"/>
      <family val="2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8"/>
      <color theme="1" tint="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FFF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thin">
        <color indexed="8"/>
      </right>
      <top style="thin">
        <color auto="1"/>
      </top>
      <bottom/>
      <diagonal/>
    </border>
    <border>
      <left style="hair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/>
      <top/>
      <bottom style="thin">
        <color rgb="FF000000"/>
      </bottom>
      <diagonal/>
    </border>
    <border>
      <left/>
      <right style="thin">
        <color indexed="8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 style="thin">
        <color indexed="8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48">
    <xf numFmtId="0" fontId="0" fillId="0" borderId="0"/>
    <xf numFmtId="0" fontId="16" fillId="0" borderId="0"/>
    <xf numFmtId="0" fontId="5" fillId="0" borderId="0"/>
    <xf numFmtId="0" fontId="19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7" fillId="0" borderId="0"/>
  </cellStyleXfs>
  <cellXfs count="331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NumberFormat="1" applyFont="1" applyAlignment="1" applyProtection="1">
      <alignment horizontal="left"/>
      <protection locked="0"/>
    </xf>
    <xf numFmtId="0" fontId="6" fillId="0" borderId="0" xfId="0" applyNumberFormat="1" applyFont="1" applyAlignment="1" applyProtection="1">
      <alignment horizontal="centerContinuous"/>
      <protection locked="0"/>
    </xf>
    <xf numFmtId="0" fontId="7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NumberFormat="1" applyFont="1" applyAlignment="1" applyProtection="1">
      <protection locked="0"/>
    </xf>
    <xf numFmtId="0" fontId="7" fillId="0" borderId="6" xfId="0" applyNumberFormat="1" applyFont="1" applyBorder="1" applyAlignment="1" applyProtection="1">
      <alignment horizontal="left"/>
      <protection locked="0"/>
    </xf>
    <xf numFmtId="0" fontId="7" fillId="0" borderId="10" xfId="0" applyFont="1" applyBorder="1"/>
    <xf numFmtId="0" fontId="7" fillId="0" borderId="6" xfId="0" applyNumberFormat="1" applyFont="1" applyBorder="1" applyAlignment="1" applyProtection="1">
      <alignment horizontal="center"/>
      <protection locked="0"/>
    </xf>
    <xf numFmtId="0" fontId="7" fillId="0" borderId="11" xfId="0" applyNumberFormat="1" applyFont="1" applyBorder="1" applyAlignment="1" applyProtection="1">
      <alignment horizontal="center"/>
      <protection locked="0"/>
    </xf>
    <xf numFmtId="0" fontId="7" fillId="0" borderId="9" xfId="0" applyNumberFormat="1" applyFont="1" applyBorder="1" applyAlignment="1" applyProtection="1">
      <alignment horizontal="center"/>
      <protection locked="0"/>
    </xf>
    <xf numFmtId="0" fontId="10" fillId="4" borderId="12" xfId="0" applyFont="1" applyFill="1" applyBorder="1" applyAlignment="1">
      <alignment horizontal="right"/>
    </xf>
    <xf numFmtId="0" fontId="10" fillId="4" borderId="2" xfId="0" applyNumberFormat="1" applyFont="1" applyFill="1" applyBorder="1" applyProtection="1"/>
    <xf numFmtId="0" fontId="10" fillId="4" borderId="13" xfId="0" applyNumberFormat="1" applyFont="1" applyFill="1" applyBorder="1" applyProtection="1"/>
    <xf numFmtId="0" fontId="10" fillId="4" borderId="7" xfId="0" applyNumberFormat="1" applyFont="1" applyFill="1" applyBorder="1" applyProtection="1"/>
    <xf numFmtId="0" fontId="9" fillId="2" borderId="12" xfId="0" applyNumberFormat="1" applyFont="1" applyFill="1" applyBorder="1" applyAlignment="1" applyProtection="1">
      <alignment horizontal="right"/>
      <protection locked="0"/>
    </xf>
    <xf numFmtId="0" fontId="9" fillId="2" borderId="2" xfId="0" applyNumberFormat="1" applyFont="1" applyFill="1" applyBorder="1" applyProtection="1"/>
    <xf numFmtId="0" fontId="9" fillId="2" borderId="13" xfId="0" applyNumberFormat="1" applyFont="1" applyFill="1" applyBorder="1" applyProtection="1"/>
    <xf numFmtId="0" fontId="9" fillId="2" borderId="7" xfId="0" applyNumberFormat="1" applyFont="1" applyFill="1" applyBorder="1" applyProtection="1"/>
    <xf numFmtId="0" fontId="7" fillId="0" borderId="14" xfId="0" applyNumberFormat="1" applyFont="1" applyBorder="1" applyAlignment="1" applyProtection="1">
      <alignment horizontal="right"/>
      <protection locked="0"/>
    </xf>
    <xf numFmtId="0" fontId="7" fillId="0" borderId="0" xfId="0" applyNumberFormat="1" applyFont="1" applyBorder="1" applyProtection="1">
      <protection locked="0"/>
    </xf>
    <xf numFmtId="0" fontId="7" fillId="0" borderId="15" xfId="0" applyNumberFormat="1" applyFont="1" applyBorder="1" applyProtection="1">
      <protection locked="0"/>
    </xf>
    <xf numFmtId="0" fontId="7" fillId="0" borderId="10" xfId="0" applyNumberFormat="1" applyFont="1" applyBorder="1" applyProtection="1">
      <protection locked="0"/>
    </xf>
    <xf numFmtId="0" fontId="7" fillId="0" borderId="0" xfId="0" applyNumberFormat="1" applyFont="1" applyBorder="1" applyProtection="1"/>
    <xf numFmtId="0" fontId="7" fillId="0" borderId="6" xfId="0" applyNumberFormat="1" applyFont="1" applyBorder="1" applyProtection="1"/>
    <xf numFmtId="0" fontId="7" fillId="0" borderId="10" xfId="0" applyNumberFormat="1" applyFont="1" applyBorder="1" applyProtection="1"/>
    <xf numFmtId="0" fontId="7" fillId="0" borderId="16" xfId="0" applyNumberFormat="1" applyFont="1" applyBorder="1" applyAlignment="1" applyProtection="1">
      <alignment horizontal="right"/>
      <protection locked="0"/>
    </xf>
    <xf numFmtId="0" fontId="7" fillId="0" borderId="1" xfId="0" applyNumberFormat="1" applyFont="1" applyBorder="1" applyProtection="1">
      <protection locked="0"/>
    </xf>
    <xf numFmtId="0" fontId="7" fillId="0" borderId="17" xfId="0" applyNumberFormat="1" applyFont="1" applyBorder="1" applyProtection="1">
      <protection locked="0"/>
    </xf>
    <xf numFmtId="0" fontId="7" fillId="0" borderId="18" xfId="0" applyNumberFormat="1" applyFont="1" applyBorder="1" applyProtection="1">
      <protection locked="0"/>
    </xf>
    <xf numFmtId="0" fontId="7" fillId="0" borderId="18" xfId="0" applyNumberFormat="1" applyFont="1" applyBorder="1" applyProtection="1"/>
    <xf numFmtId="0" fontId="8" fillId="0" borderId="12" xfId="0" applyNumberFormat="1" applyFont="1" applyBorder="1" applyAlignment="1" applyProtection="1">
      <alignment horizontal="center" wrapText="1"/>
      <protection locked="0"/>
    </xf>
    <xf numFmtId="0" fontId="8" fillId="0" borderId="2" xfId="0" applyNumberFormat="1" applyFont="1" applyBorder="1" applyAlignment="1" applyProtection="1">
      <alignment horizontal="center" wrapText="1"/>
      <protection locked="0"/>
    </xf>
    <xf numFmtId="0" fontId="8" fillId="0" borderId="12" xfId="0" applyFont="1" applyBorder="1" applyAlignment="1">
      <alignment horizontal="center" wrapText="1"/>
    </xf>
    <xf numFmtId="0" fontId="8" fillId="0" borderId="8" xfId="0" applyNumberFormat="1" applyFont="1" applyBorder="1" applyAlignment="1" applyProtection="1">
      <alignment horizontal="center" wrapText="1"/>
      <protection locked="0"/>
    </xf>
    <xf numFmtId="0" fontId="8" fillId="3" borderId="19" xfId="0" applyNumberFormat="1" applyFont="1" applyFill="1" applyBorder="1" applyAlignment="1" applyProtection="1">
      <alignment horizontal="center"/>
      <protection locked="0"/>
    </xf>
    <xf numFmtId="0" fontId="8" fillId="3" borderId="3" xfId="0" applyNumberFormat="1" applyFont="1" applyFill="1" applyBorder="1" applyAlignment="1" applyProtection="1">
      <alignment horizontal="right"/>
      <protection locked="0"/>
    </xf>
    <xf numFmtId="0" fontId="8" fillId="3" borderId="19" xfId="0" applyNumberFormat="1" applyFont="1" applyFill="1" applyBorder="1" applyProtection="1">
      <protection locked="0"/>
    </xf>
    <xf numFmtId="0" fontId="8" fillId="3" borderId="20" xfId="0" applyNumberFormat="1" applyFont="1" applyFill="1" applyBorder="1" applyProtection="1">
      <protection locked="0"/>
    </xf>
    <xf numFmtId="0" fontId="7" fillId="0" borderId="14" xfId="0" applyNumberFormat="1" applyFont="1" applyBorder="1" applyAlignment="1" applyProtection="1">
      <alignment horizontal="center"/>
      <protection locked="0"/>
    </xf>
    <xf numFmtId="0" fontId="7" fillId="0" borderId="0" xfId="0" applyNumberFormat="1" applyFont="1" applyAlignment="1" applyProtection="1">
      <alignment horizontal="right"/>
      <protection locked="0"/>
    </xf>
    <xf numFmtId="0" fontId="7" fillId="0" borderId="14" xfId="0" applyNumberFormat="1" applyFont="1" applyBorder="1" applyProtection="1">
      <protection locked="0"/>
    </xf>
    <xf numFmtId="0" fontId="7" fillId="0" borderId="21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6" xfId="0" applyFont="1" applyBorder="1"/>
    <xf numFmtId="0" fontId="7" fillId="0" borderId="22" xfId="0" applyFont="1" applyBorder="1"/>
    <xf numFmtId="0" fontId="12" fillId="0" borderId="0" xfId="0" applyFont="1"/>
    <xf numFmtId="0" fontId="14" fillId="0" borderId="0" xfId="0" applyFont="1" applyAlignment="1"/>
    <xf numFmtId="0" fontId="15" fillId="0" borderId="0" xfId="0" applyFont="1" applyAlignment="1"/>
    <xf numFmtId="0" fontId="13" fillId="0" borderId="0" xfId="0" applyFont="1"/>
    <xf numFmtId="0" fontId="16" fillId="0" borderId="0" xfId="1"/>
    <xf numFmtId="0" fontId="6" fillId="0" borderId="0" xfId="1" applyFont="1"/>
    <xf numFmtId="0" fontId="6" fillId="0" borderId="0" xfId="1" applyNumberFormat="1" applyFont="1" applyAlignment="1" applyProtection="1">
      <alignment horizontal="left"/>
      <protection locked="0"/>
    </xf>
    <xf numFmtId="0" fontId="6" fillId="0" borderId="0" xfId="1" applyNumberFormat="1" applyFont="1" applyAlignment="1" applyProtection="1">
      <alignment horizontal="centerContinuous"/>
      <protection locked="0"/>
    </xf>
    <xf numFmtId="0" fontId="6" fillId="0" borderId="0" xfId="1" applyFont="1" applyAlignment="1">
      <alignment horizontal="center"/>
    </xf>
    <xf numFmtId="0" fontId="6" fillId="0" borderId="0" xfId="1" applyNumberFormat="1" applyFont="1" applyProtection="1">
      <protection locked="0"/>
    </xf>
    <xf numFmtId="0" fontId="6" fillId="0" borderId="0" xfId="1" quotePrefix="1" applyNumberFormat="1" applyFont="1" applyAlignment="1" applyProtection="1">
      <alignment horizontal="left"/>
      <protection locked="0"/>
    </xf>
    <xf numFmtId="0" fontId="6" fillId="0" borderId="23" xfId="1" applyNumberFormat="1" applyFont="1" applyBorder="1" applyAlignment="1" applyProtection="1">
      <alignment horizontal="center"/>
      <protection locked="0"/>
    </xf>
    <xf numFmtId="0" fontId="7" fillId="0" borderId="24" xfId="0" applyNumberFormat="1" applyFont="1" applyBorder="1" applyAlignment="1" applyProtection="1">
      <alignment horizontal="center"/>
      <protection locked="0"/>
    </xf>
    <xf numFmtId="0" fontId="10" fillId="4" borderId="24" xfId="0" applyNumberFormat="1" applyFont="1" applyFill="1" applyBorder="1" applyProtection="1"/>
    <xf numFmtId="0" fontId="9" fillId="2" borderId="25" xfId="0" applyNumberFormat="1" applyFont="1" applyFill="1" applyBorder="1" applyProtection="1"/>
    <xf numFmtId="0" fontId="7" fillId="0" borderId="26" xfId="0" applyNumberFormat="1" applyFont="1" applyBorder="1" applyProtection="1"/>
    <xf numFmtId="0" fontId="7" fillId="0" borderId="24" xfId="0" applyNumberFormat="1" applyFont="1" applyBorder="1" applyProtection="1"/>
    <xf numFmtId="0" fontId="7" fillId="0" borderId="27" xfId="0" applyNumberFormat="1" applyFont="1" applyBorder="1" applyProtection="1"/>
    <xf numFmtId="0" fontId="10" fillId="0" borderId="11" xfId="0" applyFont="1" applyBorder="1"/>
    <xf numFmtId="0" fontId="10" fillId="0" borderId="15" xfId="0" applyFont="1" applyBorder="1"/>
    <xf numFmtId="0" fontId="10" fillId="3" borderId="13" xfId="0" applyFont="1" applyFill="1" applyBorder="1"/>
    <xf numFmtId="0" fontId="10" fillId="2" borderId="13" xfId="0" applyFont="1" applyFill="1" applyBorder="1"/>
    <xf numFmtId="0" fontId="10" fillId="0" borderId="17" xfId="0" applyFont="1" applyBorder="1"/>
    <xf numFmtId="0" fontId="17" fillId="0" borderId="0" xfId="0" applyFont="1" applyAlignment="1">
      <alignment horizontal="right"/>
    </xf>
    <xf numFmtId="0" fontId="20" fillId="0" borderId="0" xfId="0" applyFont="1"/>
    <xf numFmtId="0" fontId="20" fillId="0" borderId="0" xfId="1" applyFont="1"/>
    <xf numFmtId="0" fontId="25" fillId="0" borderId="0" xfId="0" applyFont="1"/>
    <xf numFmtId="0" fontId="8" fillId="2" borderId="2" xfId="0" applyNumberFormat="1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Alignment="1">
      <alignment horizontal="center"/>
    </xf>
    <xf numFmtId="0" fontId="7" fillId="0" borderId="0" xfId="0" applyNumberFormat="1" applyFont="1" applyAlignment="1" applyProtection="1">
      <alignment horizontal="left" wrapText="1"/>
      <protection locked="0"/>
    </xf>
    <xf numFmtId="0" fontId="7" fillId="0" borderId="0" xfId="0" applyNumberFormat="1" applyFont="1" applyProtection="1">
      <protection locked="0"/>
    </xf>
    <xf numFmtId="0" fontId="7" fillId="2" borderId="0" xfId="0" applyNumberFormat="1" applyFont="1" applyFill="1" applyProtection="1">
      <protection locked="0"/>
    </xf>
    <xf numFmtId="0" fontId="7" fillId="2" borderId="0" xfId="0" applyFont="1" applyFill="1"/>
    <xf numFmtId="0" fontId="8" fillId="3" borderId="0" xfId="0" applyFont="1" applyFill="1"/>
    <xf numFmtId="0" fontId="20" fillId="0" borderId="0" xfId="1" applyNumberFormat="1" applyFont="1" applyProtection="1">
      <protection locked="0"/>
    </xf>
    <xf numFmtId="1" fontId="21" fillId="0" borderId="0" xfId="0" applyNumberFormat="1" applyFont="1" applyAlignment="1" applyProtection="1">
      <alignment horizontal="center"/>
      <protection locked="0"/>
    </xf>
    <xf numFmtId="0" fontId="21" fillId="0" borderId="0" xfId="0" applyFont="1" applyAlignment="1">
      <alignment horizontal="centerContinuous"/>
    </xf>
    <xf numFmtId="1" fontId="21" fillId="0" borderId="0" xfId="0" applyNumberFormat="1" applyFont="1" applyAlignment="1" applyProtection="1">
      <alignment horizontal="left"/>
      <protection locked="0"/>
    </xf>
    <xf numFmtId="1" fontId="21" fillId="2" borderId="30" xfId="0" applyNumberFormat="1" applyFont="1" applyFill="1" applyBorder="1" applyAlignment="1" applyProtection="1">
      <alignment horizontal="center"/>
      <protection locked="0"/>
    </xf>
    <xf numFmtId="1" fontId="27" fillId="2" borderId="5" xfId="0" applyNumberFormat="1" applyFont="1" applyFill="1" applyBorder="1" applyProtection="1"/>
    <xf numFmtId="1" fontId="27" fillId="2" borderId="5" xfId="0" applyNumberFormat="1" applyFont="1" applyFill="1" applyBorder="1" applyProtection="1">
      <protection locked="0"/>
    </xf>
    <xf numFmtId="1" fontId="20" fillId="0" borderId="0" xfId="0" applyNumberFormat="1" applyFont="1" applyAlignment="1" applyProtection="1">
      <alignment horizontal="left"/>
      <protection locked="0"/>
    </xf>
    <xf numFmtId="1" fontId="20" fillId="0" borderId="0" xfId="0" applyNumberFormat="1" applyFont="1" applyProtection="1">
      <protection locked="0"/>
    </xf>
    <xf numFmtId="1" fontId="20" fillId="2" borderId="0" xfId="0" applyNumberFormat="1" applyFont="1" applyFill="1" applyProtection="1">
      <protection locked="0"/>
    </xf>
    <xf numFmtId="1" fontId="20" fillId="0" borderId="0" xfId="0" quotePrefix="1" applyNumberFormat="1" applyFont="1" applyAlignment="1" applyProtection="1">
      <alignment horizontal="left"/>
      <protection locked="0"/>
    </xf>
    <xf numFmtId="49" fontId="20" fillId="0" borderId="0" xfId="0" applyNumberFormat="1" applyFont="1" applyProtection="1">
      <protection locked="0"/>
    </xf>
    <xf numFmtId="1" fontId="20" fillId="0" borderId="0" xfId="0" applyNumberFormat="1" applyFont="1" applyFill="1" applyProtection="1">
      <protection locked="0"/>
    </xf>
    <xf numFmtId="1" fontId="20" fillId="0" borderId="0" xfId="0" quotePrefix="1" applyNumberFormat="1" applyFont="1" applyProtection="1">
      <protection locked="0"/>
    </xf>
    <xf numFmtId="0" fontId="20" fillId="0" borderId="0" xfId="0" applyFont="1" applyAlignment="1">
      <alignment horizontal="left"/>
    </xf>
    <xf numFmtId="0" fontId="20" fillId="0" borderId="0" xfId="0" applyNumberFormat="1" applyFont="1" applyAlignment="1" applyProtection="1">
      <protection locked="0"/>
    </xf>
    <xf numFmtId="1" fontId="22" fillId="2" borderId="28" xfId="0" applyNumberFormat="1" applyFont="1" applyFill="1" applyBorder="1" applyProtection="1">
      <protection locked="0"/>
    </xf>
    <xf numFmtId="1" fontId="21" fillId="0" borderId="0" xfId="0" applyNumberFormat="1" applyFont="1" applyFill="1"/>
    <xf numFmtId="0" fontId="21" fillId="3" borderId="0" xfId="0" applyFont="1" applyFill="1" applyAlignment="1">
      <alignment horizontal="center"/>
    </xf>
    <xf numFmtId="1" fontId="22" fillId="3" borderId="28" xfId="0" applyNumberFormat="1" applyFont="1" applyFill="1" applyBorder="1"/>
    <xf numFmtId="1" fontId="27" fillId="3" borderId="5" xfId="0" applyNumberFormat="1" applyFont="1" applyFill="1" applyBorder="1"/>
    <xf numFmtId="1" fontId="21" fillId="3" borderId="0" xfId="0" applyNumberFormat="1" applyFont="1" applyFill="1"/>
    <xf numFmtId="0" fontId="29" fillId="0" borderId="0" xfId="0" applyFont="1"/>
    <xf numFmtId="0" fontId="30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/>
    </xf>
    <xf numFmtId="0" fontId="32" fillId="0" borderId="0" xfId="0" applyFont="1"/>
    <xf numFmtId="0" fontId="31" fillId="0" borderId="1" xfId="0" applyFont="1" applyFill="1" applyBorder="1" applyAlignment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29" xfId="0" applyFont="1" applyFill="1" applyBorder="1" applyAlignment="1"/>
    <xf numFmtId="1" fontId="33" fillId="2" borderId="0" xfId="0" applyNumberFormat="1" applyFont="1" applyFill="1" applyBorder="1"/>
    <xf numFmtId="1" fontId="33" fillId="0" borderId="0" xfId="0" applyNumberFormat="1" applyFont="1" applyFill="1" applyBorder="1"/>
    <xf numFmtId="1" fontId="33" fillId="3" borderId="0" xfId="0" applyNumberFormat="1" applyFont="1" applyFill="1" applyBorder="1"/>
    <xf numFmtId="0" fontId="31" fillId="0" borderId="29" xfId="0" applyFont="1" applyFill="1" applyBorder="1"/>
    <xf numFmtId="1" fontId="34" fillId="2" borderId="29" xfId="0" applyNumberFormat="1" applyFont="1" applyFill="1" applyBorder="1"/>
    <xf numFmtId="1" fontId="34" fillId="5" borderId="29" xfId="0" applyNumberFormat="1" applyFont="1" applyFill="1" applyBorder="1"/>
    <xf numFmtId="1" fontId="35" fillId="2" borderId="29" xfId="0" applyNumberFormat="1" applyFont="1" applyFill="1" applyBorder="1"/>
    <xf numFmtId="1" fontId="35" fillId="0" borderId="29" xfId="0" applyNumberFormat="1" applyFont="1" applyFill="1" applyBorder="1"/>
    <xf numFmtId="1" fontId="34" fillId="3" borderId="29" xfId="0" applyNumberFormat="1" applyFont="1" applyFill="1" applyBorder="1"/>
    <xf numFmtId="0" fontId="36" fillId="0" borderId="30" xfId="0" applyFont="1" applyFill="1" applyBorder="1"/>
    <xf numFmtId="49" fontId="36" fillId="0" borderId="30" xfId="0" applyNumberFormat="1" applyFont="1" applyFill="1" applyBorder="1"/>
    <xf numFmtId="1" fontId="37" fillId="2" borderId="0" xfId="0" applyNumberFormat="1" applyFont="1" applyFill="1" applyBorder="1"/>
    <xf numFmtId="1" fontId="37" fillId="0" borderId="0" xfId="0" applyNumberFormat="1" applyFont="1" applyFill="1" applyBorder="1"/>
    <xf numFmtId="0" fontId="36" fillId="0" borderId="0" xfId="0" applyFont="1" applyFill="1" applyBorder="1"/>
    <xf numFmtId="49" fontId="36" fillId="0" borderId="0" xfId="0" applyNumberFormat="1" applyFont="1" applyFill="1" applyBorder="1"/>
    <xf numFmtId="0" fontId="36" fillId="0" borderId="1" xfId="0" applyFont="1" applyFill="1" applyBorder="1"/>
    <xf numFmtId="49" fontId="36" fillId="0" borderId="1" xfId="0" applyNumberFormat="1" applyFont="1" applyFill="1" applyBorder="1"/>
    <xf numFmtId="0" fontId="38" fillId="0" borderId="29" xfId="0" applyFont="1" applyFill="1" applyBorder="1" applyAlignment="1">
      <alignment horizontal="left"/>
    </xf>
    <xf numFmtId="49" fontId="36" fillId="0" borderId="29" xfId="0" applyNumberFormat="1" applyFont="1" applyFill="1" applyBorder="1"/>
    <xf numFmtId="1" fontId="39" fillId="2" borderId="29" xfId="0" applyNumberFormat="1" applyFont="1" applyFill="1" applyBorder="1"/>
    <xf numFmtId="1" fontId="39" fillId="0" borderId="29" xfId="0" applyNumberFormat="1" applyFont="1" applyFill="1" applyBorder="1"/>
    <xf numFmtId="0" fontId="36" fillId="0" borderId="29" xfId="0" applyFont="1" applyFill="1" applyBorder="1"/>
    <xf numFmtId="1" fontId="37" fillId="2" borderId="29" xfId="0" applyNumberFormat="1" applyFont="1" applyFill="1" applyBorder="1"/>
    <xf numFmtId="1" fontId="37" fillId="0" borderId="29" xfId="0" applyNumberFormat="1" applyFont="1" applyFill="1" applyBorder="1"/>
    <xf numFmtId="49" fontId="32" fillId="0" borderId="0" xfId="0" applyNumberFormat="1" applyFont="1"/>
    <xf numFmtId="0" fontId="32" fillId="0" borderId="0" xfId="0" applyFont="1" applyFill="1"/>
    <xf numFmtId="0" fontId="40" fillId="0" borderId="0" xfId="0" applyFont="1"/>
    <xf numFmtId="1" fontId="35" fillId="5" borderId="29" xfId="0" applyNumberFormat="1" applyFont="1" applyFill="1" applyBorder="1"/>
    <xf numFmtId="1" fontId="39" fillId="5" borderId="29" xfId="0" applyNumberFormat="1" applyFont="1" applyFill="1" applyBorder="1"/>
    <xf numFmtId="0" fontId="41" fillId="0" borderId="0" xfId="0" applyFont="1" applyFill="1"/>
    <xf numFmtId="0" fontId="42" fillId="0" borderId="0" xfId="0" applyFont="1"/>
    <xf numFmtId="0" fontId="7" fillId="0" borderId="10" xfId="0" applyNumberFormat="1" applyFont="1" applyBorder="1" applyAlignment="1" applyProtection="1">
      <alignment horizontal="right"/>
      <protection locked="0"/>
    </xf>
    <xf numFmtId="0" fontId="9" fillId="2" borderId="30" xfId="0" applyNumberFormat="1" applyFont="1" applyFill="1" applyBorder="1" applyProtection="1"/>
    <xf numFmtId="0" fontId="9" fillId="2" borderId="11" xfId="0" applyNumberFormat="1" applyFont="1" applyFill="1" applyBorder="1" applyProtection="1"/>
    <xf numFmtId="164" fontId="43" fillId="0" borderId="32" xfId="5" applyNumberFormat="1" applyFont="1" applyBorder="1" applyAlignment="1">
      <alignment horizontal="right" vertical="center"/>
    </xf>
    <xf numFmtId="164" fontId="43" fillId="0" borderId="33" xfId="5" applyNumberFormat="1" applyFont="1" applyBorder="1" applyAlignment="1">
      <alignment horizontal="right" vertical="center"/>
    </xf>
    <xf numFmtId="164" fontId="43" fillId="0" borderId="34" xfId="5" applyNumberFormat="1" applyFont="1" applyBorder="1" applyAlignment="1">
      <alignment horizontal="right" vertical="center"/>
    </xf>
    <xf numFmtId="164" fontId="43" fillId="0" borderId="35" xfId="5" applyNumberFormat="1" applyFont="1" applyBorder="1" applyAlignment="1">
      <alignment horizontal="right" vertical="center"/>
    </xf>
    <xf numFmtId="0" fontId="9" fillId="2" borderId="38" xfId="0" applyNumberFormat="1" applyFont="1" applyFill="1" applyBorder="1" applyProtection="1"/>
    <xf numFmtId="0" fontId="9" fillId="2" borderId="39" xfId="0" applyNumberFormat="1" applyFont="1" applyFill="1" applyBorder="1" applyProtection="1"/>
    <xf numFmtId="164" fontId="43" fillId="0" borderId="41" xfId="5" applyNumberFormat="1" applyFont="1" applyBorder="1" applyAlignment="1">
      <alignment horizontal="right" vertical="center"/>
    </xf>
    <xf numFmtId="164" fontId="43" fillId="0" borderId="40" xfId="5" applyNumberFormat="1" applyFont="1" applyBorder="1" applyAlignment="1">
      <alignment horizontal="right" vertical="center"/>
    </xf>
    <xf numFmtId="164" fontId="43" fillId="0" borderId="38" xfId="5" applyNumberFormat="1" applyFont="1" applyBorder="1" applyAlignment="1">
      <alignment horizontal="right" vertical="center"/>
    </xf>
    <xf numFmtId="164" fontId="43" fillId="0" borderId="10" xfId="5" applyNumberFormat="1" applyFont="1" applyBorder="1" applyAlignment="1">
      <alignment horizontal="right" vertical="center"/>
    </xf>
    <xf numFmtId="164" fontId="43" fillId="0" borderId="42" xfId="5" applyNumberFormat="1" applyFont="1" applyBorder="1" applyAlignment="1">
      <alignment horizontal="right" vertical="center"/>
    </xf>
    <xf numFmtId="164" fontId="43" fillId="0" borderId="44" xfId="5" applyNumberFormat="1" applyFont="1" applyBorder="1" applyAlignment="1">
      <alignment horizontal="right" vertical="center"/>
    </xf>
    <xf numFmtId="164" fontId="43" fillId="0" borderId="43" xfId="5" applyNumberFormat="1" applyFont="1" applyBorder="1" applyAlignment="1">
      <alignment horizontal="right" vertical="center"/>
    </xf>
    <xf numFmtId="164" fontId="43" fillId="0" borderId="0" xfId="5" applyNumberFormat="1" applyFont="1" applyBorder="1" applyAlignment="1">
      <alignment horizontal="right" vertical="center"/>
    </xf>
    <xf numFmtId="164" fontId="43" fillId="0" borderId="37" xfId="5" applyNumberFormat="1" applyFont="1" applyBorder="1" applyAlignment="1">
      <alignment horizontal="right" vertical="center"/>
    </xf>
    <xf numFmtId="164" fontId="44" fillId="2" borderId="47" xfId="5" applyNumberFormat="1" applyFont="1" applyFill="1" applyBorder="1" applyAlignment="1">
      <alignment horizontal="right" vertical="center"/>
    </xf>
    <xf numFmtId="164" fontId="43" fillId="2" borderId="41" xfId="5" applyNumberFormat="1" applyFont="1" applyFill="1" applyBorder="1" applyAlignment="1">
      <alignment horizontal="right" vertical="center"/>
    </xf>
    <xf numFmtId="164" fontId="43" fillId="2" borderId="49" xfId="5" applyNumberFormat="1" applyFont="1" applyFill="1" applyBorder="1" applyAlignment="1">
      <alignment horizontal="right" vertical="center"/>
    </xf>
    <xf numFmtId="0" fontId="44" fillId="2" borderId="47" xfId="5" applyFont="1" applyFill="1" applyBorder="1" applyAlignment="1">
      <alignment horizontal="center" wrapText="1"/>
    </xf>
    <xf numFmtId="164" fontId="44" fillId="3" borderId="45" xfId="5" applyNumberFormat="1" applyFont="1" applyFill="1" applyBorder="1" applyAlignment="1">
      <alignment horizontal="right" vertical="center"/>
    </xf>
    <xf numFmtId="0" fontId="8" fillId="0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Protection="1">
      <protection locked="0"/>
    </xf>
    <xf numFmtId="0" fontId="7" fillId="0" borderId="0" xfId="0" applyFont="1" applyFill="1"/>
    <xf numFmtId="1" fontId="21" fillId="0" borderId="30" xfId="0" applyNumberFormat="1" applyFont="1" applyFill="1" applyBorder="1" applyAlignment="1" applyProtection="1">
      <alignment horizontal="center"/>
      <protection locked="0"/>
    </xf>
    <xf numFmtId="1" fontId="22" fillId="0" borderId="28" xfId="0" applyNumberFormat="1" applyFont="1" applyFill="1" applyBorder="1" applyProtection="1">
      <protection locked="0"/>
    </xf>
    <xf numFmtId="1" fontId="27" fillId="0" borderId="5" xfId="0" applyNumberFormat="1" applyFont="1" applyFill="1" applyBorder="1" applyProtection="1"/>
    <xf numFmtId="1" fontId="27" fillId="0" borderId="5" xfId="0" applyNumberFormat="1" applyFont="1" applyFill="1" applyBorder="1" applyProtection="1">
      <protection locked="0"/>
    </xf>
    <xf numFmtId="0" fontId="20" fillId="0" borderId="0" xfId="0" applyFont="1" applyFill="1"/>
    <xf numFmtId="0" fontId="20" fillId="0" borderId="0" xfId="0" applyFont="1" applyFill="1" applyAlignment="1">
      <alignment horizontal="left"/>
    </xf>
    <xf numFmtId="0" fontId="0" fillId="0" borderId="0" xfId="0" applyFill="1"/>
    <xf numFmtId="1" fontId="21" fillId="2" borderId="6" xfId="0" applyNumberFormat="1" applyFont="1" applyFill="1" applyBorder="1" applyAlignment="1" applyProtection="1">
      <alignment horizontal="center"/>
      <protection locked="0"/>
    </xf>
    <xf numFmtId="1" fontId="22" fillId="2" borderId="51" xfId="0" applyNumberFormat="1" applyFont="1" applyFill="1" applyBorder="1" applyProtection="1">
      <protection locked="0"/>
    </xf>
    <xf numFmtId="1" fontId="27" fillId="2" borderId="52" xfId="0" applyNumberFormat="1" applyFont="1" applyFill="1" applyBorder="1" applyProtection="1">
      <protection locked="0"/>
    </xf>
    <xf numFmtId="1" fontId="20" fillId="2" borderId="53" xfId="0" applyNumberFormat="1" applyFont="1" applyFill="1" applyBorder="1" applyProtection="1">
      <protection locked="0"/>
    </xf>
    <xf numFmtId="0" fontId="20" fillId="0" borderId="53" xfId="0" applyFont="1" applyFill="1" applyBorder="1"/>
    <xf numFmtId="0" fontId="43" fillId="0" borderId="31" xfId="5" applyFont="1" applyBorder="1" applyAlignment="1">
      <alignment horizontal="left" vertical="top" wrapText="1"/>
    </xf>
    <xf numFmtId="0" fontId="43" fillId="0" borderId="36" xfId="5" applyFont="1" applyBorder="1" applyAlignment="1">
      <alignment horizontal="left" vertical="top" wrapText="1"/>
    </xf>
    <xf numFmtId="0" fontId="44" fillId="0" borderId="46" xfId="5" applyFont="1" applyBorder="1" applyAlignment="1">
      <alignment horizontal="center" wrapText="1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Border="1" applyAlignment="1" applyProtection="1">
      <alignment horizontal="center"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3" fontId="7" fillId="2" borderId="0" xfId="0" applyNumberFormat="1" applyFont="1" applyFill="1" applyProtection="1">
      <protection locked="0"/>
    </xf>
    <xf numFmtId="3" fontId="7" fillId="0" borderId="0" xfId="0" applyNumberFormat="1" applyFont="1" applyProtection="1">
      <protection locked="0"/>
    </xf>
    <xf numFmtId="3" fontId="7" fillId="2" borderId="0" xfId="0" applyNumberFormat="1" applyFont="1" applyFill="1" applyProtection="1"/>
    <xf numFmtId="3" fontId="7" fillId="0" borderId="0" xfId="0" applyNumberFormat="1" applyFont="1" applyProtection="1"/>
    <xf numFmtId="3" fontId="8" fillId="3" borderId="0" xfId="0" applyNumberFormat="1" applyFont="1" applyFill="1"/>
    <xf numFmtId="3" fontId="43" fillId="2" borderId="0" xfId="3" applyNumberFormat="1" applyFont="1" applyFill="1" applyBorder="1" applyAlignment="1">
      <alignment horizontal="right" vertical="center"/>
    </xf>
    <xf numFmtId="3" fontId="43" fillId="0" borderId="0" xfId="3" applyNumberFormat="1" applyFont="1" applyBorder="1" applyAlignment="1">
      <alignment horizontal="right" vertical="center"/>
    </xf>
    <xf numFmtId="3" fontId="7" fillId="2" borderId="0" xfId="0" applyNumberFormat="1" applyFont="1" applyFill="1" applyBorder="1" applyProtection="1">
      <protection locked="0"/>
    </xf>
    <xf numFmtId="3" fontId="43" fillId="2" borderId="3" xfId="3" applyNumberFormat="1" applyFont="1" applyFill="1" applyBorder="1" applyAlignment="1">
      <alignment horizontal="right" vertical="center"/>
    </xf>
    <xf numFmtId="3" fontId="43" fillId="0" borderId="3" xfId="3" applyNumberFormat="1" applyFont="1" applyBorder="1" applyAlignment="1">
      <alignment horizontal="right" vertical="center"/>
    </xf>
    <xf numFmtId="3" fontId="7" fillId="2" borderId="3" xfId="0" applyNumberFormat="1" applyFont="1" applyFill="1" applyBorder="1" applyProtection="1">
      <protection locked="0"/>
    </xf>
    <xf numFmtId="0" fontId="9" fillId="0" borderId="0" xfId="0" applyFont="1" applyAlignment="1" applyProtection="1">
      <alignment horizontal="right" vertical="center"/>
      <protection locked="0"/>
    </xf>
    <xf numFmtId="3" fontId="9" fillId="2" borderId="4" xfId="0" applyNumberFormat="1" applyFont="1" applyFill="1" applyBorder="1" applyProtection="1">
      <protection locked="0"/>
    </xf>
    <xf numFmtId="3" fontId="9" fillId="0" borderId="4" xfId="0" applyNumberFormat="1" applyFont="1" applyBorder="1" applyProtection="1">
      <protection locked="0"/>
    </xf>
    <xf numFmtId="3" fontId="10" fillId="3" borderId="4" xfId="0" applyNumberFormat="1" applyFont="1" applyFill="1" applyBorder="1"/>
    <xf numFmtId="0" fontId="8" fillId="0" borderId="0" xfId="0" applyFont="1" applyFill="1"/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right" vertical="center"/>
      <protection locked="0"/>
    </xf>
    <xf numFmtId="3" fontId="10" fillId="2" borderId="2" xfId="0" applyNumberFormat="1" applyFont="1" applyFill="1" applyBorder="1" applyProtection="1">
      <protection locked="0"/>
    </xf>
    <xf numFmtId="3" fontId="10" fillId="0" borderId="2" xfId="0" applyNumberFormat="1" applyFont="1" applyBorder="1" applyProtection="1">
      <protection locked="0"/>
    </xf>
    <xf numFmtId="3" fontId="10" fillId="3" borderId="2" xfId="0" applyNumberFormat="1" applyFont="1" applyFill="1" applyBorder="1"/>
    <xf numFmtId="0" fontId="10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Fill="1" applyBorder="1" applyProtection="1">
      <protection locked="0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2" borderId="0" xfId="0" applyFont="1" applyFill="1" applyProtection="1">
      <protection locked="0"/>
    </xf>
    <xf numFmtId="0" fontId="9" fillId="0" borderId="0" xfId="0" applyFont="1" applyAlignment="1">
      <alignment horizontal="right"/>
    </xf>
    <xf numFmtId="0" fontId="9" fillId="2" borderId="4" xfId="0" applyFont="1" applyFill="1" applyBorder="1"/>
    <xf numFmtId="0" fontId="9" fillId="0" borderId="4" xfId="0" applyFont="1" applyFill="1" applyBorder="1"/>
    <xf numFmtId="0" fontId="9" fillId="2" borderId="4" xfId="0" applyFont="1" applyFill="1" applyBorder="1" applyProtection="1">
      <protection locked="0"/>
    </xf>
    <xf numFmtId="0" fontId="9" fillId="0" borderId="4" xfId="0" applyFont="1" applyFill="1" applyBorder="1" applyProtection="1">
      <protection locked="0"/>
    </xf>
    <xf numFmtId="0" fontId="10" fillId="3" borderId="4" xfId="0" applyFont="1" applyFill="1" applyBorder="1"/>
    <xf numFmtId="0" fontId="10" fillId="3" borderId="23" xfId="0" applyFont="1" applyFill="1" applyBorder="1"/>
    <xf numFmtId="0" fontId="10" fillId="0" borderId="0" xfId="0" applyFont="1" applyAlignment="1">
      <alignment horizontal="right"/>
    </xf>
    <xf numFmtId="0" fontId="10" fillId="2" borderId="2" xfId="0" applyFont="1" applyFill="1" applyBorder="1"/>
    <xf numFmtId="0" fontId="10" fillId="0" borderId="2" xfId="0" applyFont="1" applyBorder="1"/>
    <xf numFmtId="0" fontId="10" fillId="3" borderId="2" xfId="0" applyFont="1" applyFill="1" applyBorder="1"/>
    <xf numFmtId="164" fontId="46" fillId="0" borderId="58" xfId="38" applyNumberFormat="1" applyFont="1" applyFill="1" applyBorder="1" applyAlignment="1">
      <alignment horizontal="right" vertical="center"/>
    </xf>
    <xf numFmtId="164" fontId="46" fillId="0" borderId="0" xfId="41" applyNumberFormat="1" applyFont="1" applyFill="1" applyBorder="1" applyAlignment="1">
      <alignment horizontal="right" vertical="center"/>
    </xf>
    <xf numFmtId="164" fontId="44" fillId="2" borderId="60" xfId="5" applyNumberFormat="1" applyFont="1" applyFill="1" applyBorder="1" applyAlignment="1">
      <alignment horizontal="right" vertical="center"/>
    </xf>
    <xf numFmtId="164" fontId="43" fillId="0" borderId="62" xfId="5" applyNumberFormat="1" applyFont="1" applyBorder="1" applyAlignment="1">
      <alignment horizontal="right" vertical="center"/>
    </xf>
    <xf numFmtId="164" fontId="44" fillId="2" borderId="63" xfId="5" applyNumberFormat="1" applyFont="1" applyFill="1" applyBorder="1" applyAlignment="1">
      <alignment horizontal="right" vertical="center"/>
    </xf>
    <xf numFmtId="164" fontId="44" fillId="2" borderId="0" xfId="5" applyNumberFormat="1" applyFont="1" applyFill="1" applyBorder="1" applyAlignment="1">
      <alignment horizontal="right" vertical="center"/>
    </xf>
    <xf numFmtId="164" fontId="44" fillId="2" borderId="62" xfId="5" applyNumberFormat="1" applyFont="1" applyFill="1" applyBorder="1" applyAlignment="1">
      <alignment horizontal="right" vertical="center"/>
    </xf>
    <xf numFmtId="164" fontId="43" fillId="2" borderId="10" xfId="5" applyNumberFormat="1" applyFont="1" applyFill="1" applyBorder="1" applyAlignment="1">
      <alignment horizontal="right" vertical="center"/>
    </xf>
    <xf numFmtId="164" fontId="44" fillId="2" borderId="64" xfId="5" applyNumberFormat="1" applyFont="1" applyFill="1" applyBorder="1" applyAlignment="1">
      <alignment horizontal="right" vertical="center"/>
    </xf>
    <xf numFmtId="164" fontId="46" fillId="2" borderId="59" xfId="40" applyNumberFormat="1" applyFont="1" applyFill="1" applyBorder="1" applyAlignment="1">
      <alignment horizontal="right" vertical="center"/>
    </xf>
    <xf numFmtId="164" fontId="46" fillId="2" borderId="57" xfId="37" applyNumberFormat="1" applyFont="1" applyFill="1" applyBorder="1" applyAlignment="1">
      <alignment horizontal="right" vertical="center"/>
    </xf>
    <xf numFmtId="0" fontId="44" fillId="2" borderId="60" xfId="5" applyFont="1" applyFill="1" applyBorder="1" applyAlignment="1">
      <alignment horizontal="center" wrapText="1"/>
    </xf>
    <xf numFmtId="164" fontId="44" fillId="0" borderId="64" xfId="5" applyNumberFormat="1" applyFont="1" applyFill="1" applyBorder="1" applyAlignment="1">
      <alignment horizontal="right" vertical="center"/>
    </xf>
    <xf numFmtId="0" fontId="44" fillId="0" borderId="65" xfId="5" applyFont="1" applyBorder="1" applyAlignment="1">
      <alignment horizontal="center" wrapText="1"/>
    </xf>
    <xf numFmtId="164" fontId="44" fillId="0" borderId="62" xfId="5" applyNumberFormat="1" applyFont="1" applyFill="1" applyBorder="1" applyAlignment="1">
      <alignment horizontal="right" vertical="center"/>
    </xf>
    <xf numFmtId="164" fontId="44" fillId="0" borderId="0" xfId="5" applyNumberFormat="1" applyFont="1" applyFill="1" applyBorder="1" applyAlignment="1">
      <alignment horizontal="right" vertical="center"/>
    </xf>
    <xf numFmtId="164" fontId="43" fillId="2" borderId="59" xfId="5" applyNumberFormat="1" applyFont="1" applyFill="1" applyBorder="1" applyAlignment="1">
      <alignment horizontal="right" vertical="center"/>
    </xf>
    <xf numFmtId="164" fontId="46" fillId="2" borderId="10" xfId="40" applyNumberFormat="1" applyFont="1" applyFill="1" applyBorder="1" applyAlignment="1">
      <alignment horizontal="right" vertical="center"/>
    </xf>
    <xf numFmtId="164" fontId="46" fillId="2" borderId="66" xfId="43" applyNumberFormat="1" applyFont="1" applyFill="1" applyBorder="1" applyAlignment="1">
      <alignment horizontal="right" vertical="center"/>
    </xf>
    <xf numFmtId="164" fontId="46" fillId="0" borderId="67" xfId="44" applyNumberFormat="1" applyFont="1" applyFill="1" applyBorder="1" applyAlignment="1">
      <alignment horizontal="right" vertical="center"/>
    </xf>
    <xf numFmtId="164" fontId="46" fillId="0" borderId="56" xfId="38" applyNumberFormat="1" applyFont="1" applyFill="1" applyBorder="1" applyAlignment="1">
      <alignment horizontal="right" vertical="center"/>
    </xf>
    <xf numFmtId="164" fontId="46" fillId="0" borderId="37" xfId="41" applyNumberFormat="1" applyFont="1" applyFill="1" applyBorder="1" applyAlignment="1">
      <alignment horizontal="right" vertical="center"/>
    </xf>
    <xf numFmtId="164" fontId="46" fillId="0" borderId="69" xfId="44" applyNumberFormat="1" applyFont="1" applyFill="1" applyBorder="1" applyAlignment="1">
      <alignment horizontal="right" vertical="center"/>
    </xf>
    <xf numFmtId="164" fontId="46" fillId="2" borderId="55" xfId="38" applyNumberFormat="1" applyFont="1" applyFill="1" applyBorder="1" applyAlignment="1">
      <alignment horizontal="right" vertical="center"/>
    </xf>
    <xf numFmtId="164" fontId="46" fillId="2" borderId="41" xfId="41" applyNumberFormat="1" applyFont="1" applyFill="1" applyBorder="1" applyAlignment="1">
      <alignment horizontal="right" vertical="center"/>
    </xf>
    <xf numFmtId="164" fontId="46" fillId="2" borderId="68" xfId="44" applyNumberFormat="1" applyFont="1" applyFill="1" applyBorder="1" applyAlignment="1">
      <alignment horizontal="right" vertical="center"/>
    </xf>
    <xf numFmtId="164" fontId="44" fillId="0" borderId="65" xfId="5" applyNumberFormat="1" applyFont="1" applyFill="1" applyBorder="1" applyAlignment="1">
      <alignment horizontal="right" vertical="center"/>
    </xf>
    <xf numFmtId="164" fontId="46" fillId="0" borderId="71" xfId="38" applyNumberFormat="1" applyFont="1" applyFill="1" applyBorder="1" applyAlignment="1">
      <alignment horizontal="right" vertical="center"/>
    </xf>
    <xf numFmtId="164" fontId="46" fillId="2" borderId="70" xfId="38" applyNumberFormat="1" applyFont="1" applyFill="1" applyBorder="1" applyAlignment="1">
      <alignment horizontal="right" vertical="center"/>
    </xf>
    <xf numFmtId="0" fontId="44" fillId="2" borderId="64" xfId="5" applyFont="1" applyFill="1" applyBorder="1" applyAlignment="1">
      <alignment horizontal="center" wrapText="1"/>
    </xf>
    <xf numFmtId="164" fontId="46" fillId="0" borderId="71" xfId="39" applyNumberFormat="1" applyFont="1" applyFill="1" applyBorder="1" applyAlignment="1">
      <alignment horizontal="right" vertical="center"/>
    </xf>
    <xf numFmtId="164" fontId="46" fillId="0" borderId="37" xfId="42" applyNumberFormat="1" applyFont="1" applyFill="1" applyBorder="1" applyAlignment="1">
      <alignment horizontal="right" vertical="center"/>
    </xf>
    <xf numFmtId="164" fontId="46" fillId="0" borderId="69" xfId="45" applyNumberFormat="1" applyFont="1" applyFill="1" applyBorder="1" applyAlignment="1">
      <alignment horizontal="right" vertical="center"/>
    </xf>
    <xf numFmtId="164" fontId="44" fillId="3" borderId="61" xfId="5" applyNumberFormat="1" applyFont="1" applyFill="1" applyBorder="1" applyAlignment="1">
      <alignment horizontal="right" vertical="center"/>
    </xf>
    <xf numFmtId="164" fontId="44" fillId="3" borderId="31" xfId="5" applyNumberFormat="1" applyFont="1" applyFill="1" applyBorder="1" applyAlignment="1">
      <alignment horizontal="right" vertical="center"/>
    </xf>
    <xf numFmtId="164" fontId="44" fillId="3" borderId="36" xfId="5" applyNumberFormat="1" applyFont="1" applyFill="1" applyBorder="1" applyAlignment="1">
      <alignment horizontal="right" vertical="center"/>
    </xf>
    <xf numFmtId="0" fontId="26" fillId="0" borderId="0" xfId="1" applyFont="1" applyAlignment="1" applyProtection="1">
      <protection locked="0"/>
    </xf>
    <xf numFmtId="0" fontId="26" fillId="0" borderId="0" xfId="1" applyFont="1" applyAlignment="1"/>
    <xf numFmtId="1" fontId="34" fillId="0" borderId="29" xfId="0" applyNumberFormat="1" applyFont="1" applyFill="1" applyBorder="1"/>
    <xf numFmtId="164" fontId="43" fillId="0" borderId="0" xfId="47" applyNumberFormat="1" applyFont="1" applyBorder="1" applyAlignment="1">
      <alignment horizontal="right" vertical="center"/>
    </xf>
    <xf numFmtId="164" fontId="43" fillId="0" borderId="73" xfId="47" applyNumberFormat="1" applyFont="1" applyBorder="1" applyAlignment="1">
      <alignment horizontal="right" vertical="center"/>
    </xf>
    <xf numFmtId="164" fontId="43" fillId="2" borderId="0" xfId="47" applyNumberFormat="1" applyFont="1" applyFill="1" applyBorder="1" applyAlignment="1">
      <alignment horizontal="right" vertical="center"/>
    </xf>
    <xf numFmtId="164" fontId="43" fillId="2" borderId="73" xfId="47" applyNumberFormat="1" applyFont="1" applyFill="1" applyBorder="1" applyAlignment="1">
      <alignment horizontal="right" vertical="center"/>
    </xf>
    <xf numFmtId="1" fontId="31" fillId="3" borderId="0" xfId="0" applyNumberFormat="1" applyFont="1" applyFill="1" applyBorder="1"/>
    <xf numFmtId="1" fontId="31" fillId="3" borderId="72" xfId="0" applyNumberFormat="1" applyFont="1" applyFill="1" applyBorder="1"/>
    <xf numFmtId="1" fontId="34" fillId="3" borderId="72" xfId="0" applyNumberFormat="1" applyFont="1" applyFill="1" applyBorder="1"/>
    <xf numFmtId="164" fontId="43" fillId="2" borderId="0" xfId="3" applyNumberFormat="1" applyFont="1" applyFill="1" applyBorder="1" applyAlignment="1">
      <alignment horizontal="right" vertical="center"/>
    </xf>
    <xf numFmtId="164" fontId="43" fillId="0" borderId="0" xfId="3" applyNumberFormat="1" applyFont="1" applyBorder="1" applyAlignment="1">
      <alignment horizontal="right" vertical="center"/>
    </xf>
    <xf numFmtId="164" fontId="43" fillId="0" borderId="73" xfId="3" applyNumberFormat="1" applyFont="1" applyBorder="1" applyAlignment="1">
      <alignment horizontal="right" vertical="center"/>
    </xf>
    <xf numFmtId="164" fontId="43" fillId="0" borderId="0" xfId="3" applyNumberFormat="1" applyFont="1" applyFill="1" applyBorder="1" applyAlignment="1">
      <alignment horizontal="right" vertical="center"/>
    </xf>
    <xf numFmtId="164" fontId="43" fillId="2" borderId="73" xfId="3" applyNumberFormat="1" applyFont="1" applyFill="1" applyBorder="1" applyAlignment="1">
      <alignment horizontal="right" vertical="center"/>
    </xf>
    <xf numFmtId="0" fontId="48" fillId="0" borderId="0" xfId="0" applyNumberFormat="1" applyFont="1" applyAlignment="1" applyProtection="1">
      <protection locked="0"/>
    </xf>
    <xf numFmtId="0" fontId="31" fillId="0" borderId="72" xfId="0" applyFont="1" applyFill="1" applyBorder="1"/>
    <xf numFmtId="1" fontId="35" fillId="2" borderId="72" xfId="0" applyNumberFormat="1" applyFont="1" applyFill="1" applyBorder="1"/>
    <xf numFmtId="1" fontId="35" fillId="5" borderId="72" xfId="0" applyNumberFormat="1" applyFont="1" applyFill="1" applyBorder="1"/>
    <xf numFmtId="1" fontId="35" fillId="0" borderId="72" xfId="0" applyNumberFormat="1" applyFont="1" applyFill="1" applyBorder="1"/>
    <xf numFmtId="0" fontId="44" fillId="0" borderId="74" xfId="5" applyFont="1" applyBorder="1" applyAlignment="1">
      <alignment vertical="center" wrapText="1"/>
    </xf>
    <xf numFmtId="0" fontId="44" fillId="0" borderId="74" xfId="5" applyFont="1" applyBorder="1" applyAlignment="1">
      <alignment horizontal="center" vertical="center" wrapText="1"/>
    </xf>
    <xf numFmtId="0" fontId="44" fillId="0" borderId="75" xfId="5" applyFont="1" applyBorder="1" applyAlignment="1">
      <alignment vertical="center" wrapText="1"/>
    </xf>
    <xf numFmtId="0" fontId="44" fillId="0" borderId="36" xfId="5" applyFont="1" applyBorder="1" applyAlignment="1">
      <alignment horizontal="right" vertical="top" wrapText="1"/>
    </xf>
    <xf numFmtId="0" fontId="44" fillId="0" borderId="65" xfId="5" applyFont="1" applyFill="1" applyBorder="1" applyAlignment="1">
      <alignment horizontal="center" wrapText="1"/>
    </xf>
    <xf numFmtId="0" fontId="44" fillId="3" borderId="54" xfId="5" applyFont="1" applyFill="1" applyBorder="1" applyAlignment="1">
      <alignment horizontal="center"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1" fillId="0" borderId="0" xfId="0" applyFont="1" applyFill="1" applyBorder="1" applyAlignment="1">
      <alignment horizontal="center" wrapText="1"/>
    </xf>
    <xf numFmtId="0" fontId="31" fillId="0" borderId="1" xfId="0" applyFont="1" applyFill="1" applyBorder="1" applyAlignment="1">
      <alignment horizontal="center" wrapText="1"/>
    </xf>
    <xf numFmtId="0" fontId="34" fillId="0" borderId="29" xfId="0" applyFont="1" applyFill="1" applyBorder="1" applyAlignment="1">
      <alignment horizontal="center"/>
    </xf>
    <xf numFmtId="0" fontId="34" fillId="0" borderId="72" xfId="0" applyFont="1" applyFill="1" applyBorder="1" applyAlignment="1">
      <alignment horizontal="center"/>
    </xf>
    <xf numFmtId="49" fontId="31" fillId="0" borderId="0" xfId="0" applyNumberFormat="1" applyFont="1" applyFill="1" applyBorder="1" applyAlignment="1">
      <alignment horizontal="center" wrapText="1"/>
    </xf>
    <xf numFmtId="0" fontId="31" fillId="0" borderId="0" xfId="0" applyFont="1" applyFill="1" applyBorder="1" applyAlignment="1">
      <alignment horizontal="center" textRotation="90" wrapText="1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Border="1" applyAlignment="1" applyProtection="1">
      <alignment horizontal="center" wrapText="1"/>
      <protection locked="0"/>
    </xf>
    <xf numFmtId="0" fontId="8" fillId="0" borderId="0" xfId="0" applyNumberFormat="1" applyFont="1" applyBorder="1" applyAlignment="1" applyProtection="1">
      <alignment horizontal="center" wrapText="1"/>
      <protection locked="0"/>
    </xf>
    <xf numFmtId="0" fontId="8" fillId="0" borderId="0" xfId="0" applyNumberFormat="1" applyFont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6" fillId="0" borderId="0" xfId="0" applyNumberFormat="1" applyFont="1" applyAlignment="1" applyProtection="1">
      <alignment horizontal="center"/>
      <protection locked="0"/>
    </xf>
    <xf numFmtId="0" fontId="8" fillId="0" borderId="1" xfId="0" applyNumberFormat="1" applyFont="1" applyBorder="1" applyAlignment="1" applyProtection="1">
      <alignment horizontal="center" wrapText="1"/>
      <protection locked="0"/>
    </xf>
    <xf numFmtId="0" fontId="7" fillId="0" borderId="7" xfId="0" applyNumberFormat="1" applyFont="1" applyBorder="1" applyAlignment="1" applyProtection="1">
      <alignment horizontal="center" wrapText="1"/>
      <protection locked="0"/>
    </xf>
    <xf numFmtId="0" fontId="7" fillId="0" borderId="8" xfId="0" applyNumberFormat="1" applyFont="1" applyBorder="1" applyAlignment="1" applyProtection="1">
      <alignment horizontal="center" wrapText="1"/>
      <protection locked="0"/>
    </xf>
    <xf numFmtId="0" fontId="7" fillId="0" borderId="2" xfId="0" applyNumberFormat="1" applyFont="1" applyBorder="1" applyAlignment="1" applyProtection="1">
      <alignment horizontal="center" wrapText="1"/>
      <protection locked="0"/>
    </xf>
    <xf numFmtId="0" fontId="26" fillId="0" borderId="0" xfId="1" applyFont="1" applyAlignment="1">
      <alignment horizontal="center"/>
    </xf>
    <xf numFmtId="0" fontId="44" fillId="0" borderId="48" xfId="5" applyFont="1" applyBorder="1" applyAlignment="1">
      <alignment horizontal="center" wrapText="1"/>
    </xf>
    <xf numFmtId="0" fontId="44" fillId="0" borderId="46" xfId="5" applyFont="1" applyBorder="1" applyAlignment="1">
      <alignment horizontal="center" wrapText="1"/>
    </xf>
    <xf numFmtId="0" fontId="44" fillId="0" borderId="47" xfId="5" applyFont="1" applyBorder="1" applyAlignment="1">
      <alignment horizontal="center" wrapText="1"/>
    </xf>
    <xf numFmtId="0" fontId="44" fillId="0" borderId="50" xfId="5" applyFont="1" applyBorder="1" applyAlignment="1">
      <alignment horizontal="center" wrapText="1"/>
    </xf>
    <xf numFmtId="0" fontId="45" fillId="0" borderId="47" xfId="6" applyFont="1" applyBorder="1" applyAlignment="1">
      <alignment horizontal="center"/>
    </xf>
    <xf numFmtId="0" fontId="45" fillId="0" borderId="48" xfId="6" applyFont="1" applyBorder="1" applyAlignment="1">
      <alignment horizontal="center"/>
    </xf>
    <xf numFmtId="0" fontId="45" fillId="0" borderId="46" xfId="6" applyFont="1" applyBorder="1" applyAlignment="1">
      <alignment horizontal="center"/>
    </xf>
    <xf numFmtId="0" fontId="26" fillId="0" borderId="62" xfId="1" applyFont="1" applyBorder="1" applyAlignment="1" applyProtection="1">
      <alignment horizontal="center"/>
      <protection locked="0"/>
    </xf>
    <xf numFmtId="0" fontId="21" fillId="0" borderId="1" xfId="0" applyFont="1" applyBorder="1" applyAlignment="1">
      <alignment horizontal="center"/>
    </xf>
    <xf numFmtId="1" fontId="22" fillId="0" borderId="28" xfId="0" applyNumberFormat="1" applyFont="1" applyBorder="1" applyAlignment="1" applyProtection="1">
      <alignment horizontal="center"/>
      <protection locked="0"/>
    </xf>
    <xf numFmtId="0" fontId="27" fillId="0" borderId="5" xfId="0" applyNumberFormat="1" applyFont="1" applyBorder="1" applyAlignment="1" applyProtection="1">
      <alignment horizontal="center"/>
      <protection locked="0"/>
    </xf>
    <xf numFmtId="0" fontId="28" fillId="0" borderId="0" xfId="0" applyNumberFormat="1" applyFont="1" applyAlignment="1" applyProtection="1">
      <alignment horizontal="left"/>
      <protection locked="0"/>
    </xf>
    <xf numFmtId="0" fontId="21" fillId="0" borderId="1" xfId="0" applyFont="1" applyBorder="1" applyAlignment="1">
      <alignment horizontal="center" wrapText="1"/>
    </xf>
    <xf numFmtId="0" fontId="18" fillId="0" borderId="0" xfId="1" applyFont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3" xfId="1" applyNumberFormat="1" applyFont="1" applyBorder="1" applyAlignment="1" applyProtection="1">
      <alignment horizontal="center"/>
      <protection locked="0"/>
    </xf>
    <xf numFmtId="0" fontId="6" fillId="0" borderId="0" xfId="1" applyNumberFormat="1" applyFont="1" applyAlignment="1" applyProtection="1">
      <alignment horizontal="center" wrapText="1"/>
      <protection locked="0"/>
    </xf>
    <xf numFmtId="0" fontId="6" fillId="0" borderId="0" xfId="1" applyNumberFormat="1" applyFont="1" applyAlignment="1" applyProtection="1">
      <alignment horizontal="center"/>
      <protection locked="0"/>
    </xf>
    <xf numFmtId="0" fontId="18" fillId="0" borderId="0" xfId="1" applyFont="1" applyAlignment="1">
      <alignment horizontal="center" wrapText="1"/>
    </xf>
  </cellXfs>
  <cellStyles count="48">
    <cellStyle name="Normal" xfId="0" builtinId="0"/>
    <cellStyle name="Normal 2" xfId="1"/>
    <cellStyle name="Normal 3" xfId="2"/>
    <cellStyle name="Normal 4" xfId="4"/>
    <cellStyle name="Normal 5" xfId="6"/>
    <cellStyle name="Normal 6" xfId="7"/>
    <cellStyle name="Normal 7" xfId="46"/>
    <cellStyle name="Normal_Sheet1" xfId="3"/>
    <cellStyle name="Normal_Sheet1 2" xfId="47"/>
    <cellStyle name="Normal_Sheet1_1" xfId="5"/>
    <cellStyle name="style1445018275643" xfId="8"/>
    <cellStyle name="style1445018275668" xfId="9"/>
    <cellStyle name="style1445018275712" xfId="10"/>
    <cellStyle name="style1445018275734" xfId="11"/>
    <cellStyle name="style1445018275755" xfId="12"/>
    <cellStyle name="style1445018275775" xfId="13"/>
    <cellStyle name="style1445018275796" xfId="14"/>
    <cellStyle name="style1445018275812" xfId="15"/>
    <cellStyle name="style1445018275833" xfId="16"/>
    <cellStyle name="style1445018275854" xfId="17"/>
    <cellStyle name="style1445018275875" xfId="18"/>
    <cellStyle name="style1445018275895" xfId="19"/>
    <cellStyle name="style1445018275916" xfId="20"/>
    <cellStyle name="style1445018275952" xfId="21"/>
    <cellStyle name="style1445018275974" xfId="22"/>
    <cellStyle name="style1445018275995" xfId="23"/>
    <cellStyle name="style1445018276016" xfId="24"/>
    <cellStyle name="style1445018276038" xfId="25"/>
    <cellStyle name="style1445018276058" xfId="26"/>
    <cellStyle name="style1445018276079" xfId="27"/>
    <cellStyle name="style1445018276100" xfId="28"/>
    <cellStyle name="style1445018276116" xfId="29"/>
    <cellStyle name="style1445018276133" xfId="30"/>
    <cellStyle name="style1445018276150" xfId="31"/>
    <cellStyle name="style1445018276166" xfId="32"/>
    <cellStyle name="style1445018276202" xfId="33"/>
    <cellStyle name="style1445018276218" xfId="34"/>
    <cellStyle name="style1445018276250" xfId="35"/>
    <cellStyle name="style1445018276268" xfId="36"/>
    <cellStyle name="style1445018276284" xfId="37"/>
    <cellStyle name="style1445018276305" xfId="38"/>
    <cellStyle name="style1445018276326" xfId="39"/>
    <cellStyle name="style1445018276346" xfId="40"/>
    <cellStyle name="style1445018276367" xfId="41"/>
    <cellStyle name="style1445018276405" xfId="42"/>
    <cellStyle name="style1445018276473" xfId="43"/>
    <cellStyle name="style1445018276493" xfId="44"/>
    <cellStyle name="style1445018276530" xfId="4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7"/>
  <sheetViews>
    <sheetView tabSelected="1" zoomScaleNormal="100" workbookViewId="0">
      <selection activeCell="B14" sqref="B14"/>
    </sheetView>
  </sheetViews>
  <sheetFormatPr defaultColWidth="9" defaultRowHeight="15" x14ac:dyDescent="0.25"/>
  <cols>
    <col min="1" max="1" width="9" style="51" bestFit="1" customWidth="1"/>
    <col min="2" max="2" width="119.33203125" style="51" bestFit="1" customWidth="1"/>
    <col min="3" max="16384" width="9" style="51"/>
  </cols>
  <sheetData>
    <row r="2" spans="1:10" x14ac:dyDescent="0.25">
      <c r="A2" s="292" t="s">
        <v>979</v>
      </c>
      <c r="B2" s="292"/>
      <c r="C2" s="52"/>
      <c r="D2" s="52"/>
      <c r="E2" s="52"/>
      <c r="F2" s="52"/>
      <c r="G2" s="52"/>
      <c r="H2" s="52"/>
      <c r="I2" s="52"/>
      <c r="J2" s="52"/>
    </row>
    <row r="3" spans="1:10" x14ac:dyDescent="0.25">
      <c r="A3" s="293" t="s">
        <v>247</v>
      </c>
      <c r="B3" s="293"/>
      <c r="C3" s="53"/>
      <c r="D3" s="53"/>
      <c r="E3" s="53"/>
      <c r="F3" s="53"/>
      <c r="G3" s="53"/>
      <c r="H3" s="53"/>
      <c r="I3" s="53"/>
      <c r="J3" s="53"/>
    </row>
    <row r="5" spans="1:10" s="144" customFormat="1" ht="13.8" x14ac:dyDescent="0.25">
      <c r="A5" s="143" t="s">
        <v>248</v>
      </c>
      <c r="B5" s="144" t="s">
        <v>980</v>
      </c>
    </row>
    <row r="6" spans="1:10" x14ac:dyDescent="0.25">
      <c r="A6" s="143" t="s">
        <v>249</v>
      </c>
      <c r="B6" s="144" t="s">
        <v>981</v>
      </c>
    </row>
    <row r="7" spans="1:10" x14ac:dyDescent="0.25">
      <c r="A7" s="143" t="s">
        <v>250</v>
      </c>
      <c r="B7" s="144" t="s">
        <v>982</v>
      </c>
    </row>
    <row r="8" spans="1:10" x14ac:dyDescent="0.25">
      <c r="A8" s="143" t="s">
        <v>251</v>
      </c>
      <c r="B8" s="144" t="s">
        <v>983</v>
      </c>
    </row>
    <row r="9" spans="1:10" x14ac:dyDescent="0.25">
      <c r="A9" s="143" t="s">
        <v>252</v>
      </c>
      <c r="B9" s="144" t="s">
        <v>984</v>
      </c>
    </row>
    <row r="10" spans="1:10" x14ac:dyDescent="0.25">
      <c r="A10" s="143" t="s">
        <v>253</v>
      </c>
      <c r="B10" s="144" t="s">
        <v>985</v>
      </c>
    </row>
    <row r="11" spans="1:10" x14ac:dyDescent="0.25">
      <c r="A11" s="143" t="s">
        <v>254</v>
      </c>
      <c r="B11" s="144" t="s">
        <v>986</v>
      </c>
    </row>
    <row r="12" spans="1:10" x14ac:dyDescent="0.25">
      <c r="A12" s="143" t="s">
        <v>255</v>
      </c>
      <c r="B12" s="144" t="s">
        <v>987</v>
      </c>
    </row>
    <row r="14" spans="1:10" x14ac:dyDescent="0.25">
      <c r="B14" s="54"/>
    </row>
    <row r="27" spans="2:2" x14ac:dyDescent="0.25">
      <c r="B27" s="74" t="s">
        <v>991</v>
      </c>
    </row>
  </sheetData>
  <mergeCells count="2">
    <mergeCell ref="A2:B2"/>
    <mergeCell ref="A3:B3"/>
  </mergeCells>
  <pageMargins left="0.7" right="0.7" top="0.75" bottom="0.75" header="0.3" footer="0.3"/>
  <pageSetup scale="74" orientation="landscape" horizontalDpi="1200" verticalDpi="1200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5"/>
  <sheetViews>
    <sheetView zoomScaleNormal="100" workbookViewId="0">
      <selection activeCell="A55" sqref="A55"/>
    </sheetView>
  </sheetViews>
  <sheetFormatPr defaultColWidth="8.109375" defaultRowHeight="13.8" x14ac:dyDescent="0.3"/>
  <cols>
    <col min="1" max="1" width="45.21875" style="110" customWidth="1"/>
    <col min="2" max="2" width="8" style="138" customWidth="1"/>
    <col min="3" max="3" width="2.77734375" style="139" customWidth="1"/>
    <col min="4" max="21" width="7.21875" style="110" customWidth="1"/>
    <col min="22" max="22" width="6.44140625" style="110" customWidth="1"/>
    <col min="23" max="23" width="7.109375" style="110" customWidth="1"/>
    <col min="24" max="24" width="6.6640625" style="110" bestFit="1" customWidth="1"/>
    <col min="25" max="16384" width="8.109375" style="110"/>
  </cols>
  <sheetData>
    <row r="1" spans="1:24" ht="45.75" customHeight="1" x14ac:dyDescent="0.3">
      <c r="A1" s="108" t="s">
        <v>977</v>
      </c>
      <c r="B1" s="298" t="s">
        <v>666</v>
      </c>
      <c r="C1" s="299" t="s">
        <v>686</v>
      </c>
      <c r="D1" s="294" t="s">
        <v>93</v>
      </c>
      <c r="E1" s="294"/>
      <c r="F1" s="294" t="s">
        <v>687</v>
      </c>
      <c r="G1" s="294"/>
      <c r="H1" s="294" t="s">
        <v>688</v>
      </c>
      <c r="I1" s="294"/>
      <c r="J1" s="294" t="s">
        <v>96</v>
      </c>
      <c r="K1" s="294"/>
      <c r="L1" s="294" t="s">
        <v>670</v>
      </c>
      <c r="M1" s="294"/>
      <c r="N1" s="294" t="s">
        <v>689</v>
      </c>
      <c r="O1" s="294"/>
      <c r="P1" s="294" t="s">
        <v>99</v>
      </c>
      <c r="Q1" s="294"/>
      <c r="R1" s="294" t="s">
        <v>100</v>
      </c>
      <c r="S1" s="294"/>
      <c r="T1" s="294" t="s">
        <v>259</v>
      </c>
      <c r="U1" s="294"/>
      <c r="V1" s="294" t="s">
        <v>58</v>
      </c>
      <c r="W1" s="294" t="s">
        <v>59</v>
      </c>
      <c r="X1" s="109"/>
    </row>
    <row r="2" spans="1:24" ht="15" customHeight="1" x14ac:dyDescent="0.3">
      <c r="A2" s="109" t="s">
        <v>60</v>
      </c>
      <c r="B2" s="298"/>
      <c r="C2" s="299"/>
      <c r="D2" s="111" t="s">
        <v>103</v>
      </c>
      <c r="E2" s="111" t="s">
        <v>104</v>
      </c>
      <c r="F2" s="111" t="s">
        <v>103</v>
      </c>
      <c r="G2" s="111" t="s">
        <v>104</v>
      </c>
      <c r="H2" s="111" t="s">
        <v>103</v>
      </c>
      <c r="I2" s="111" t="s">
        <v>104</v>
      </c>
      <c r="J2" s="111" t="s">
        <v>103</v>
      </c>
      <c r="K2" s="111" t="s">
        <v>104</v>
      </c>
      <c r="L2" s="111" t="s">
        <v>103</v>
      </c>
      <c r="M2" s="111" t="s">
        <v>104</v>
      </c>
      <c r="N2" s="111" t="s">
        <v>103</v>
      </c>
      <c r="O2" s="111" t="s">
        <v>104</v>
      </c>
      <c r="P2" s="111" t="s">
        <v>103</v>
      </c>
      <c r="Q2" s="111" t="s">
        <v>104</v>
      </c>
      <c r="R2" s="111" t="s">
        <v>103</v>
      </c>
      <c r="S2" s="111" t="s">
        <v>104</v>
      </c>
      <c r="T2" s="111" t="s">
        <v>103</v>
      </c>
      <c r="U2" s="111" t="s">
        <v>104</v>
      </c>
      <c r="V2" s="295"/>
      <c r="W2" s="295"/>
      <c r="X2" s="111" t="s">
        <v>1</v>
      </c>
    </row>
    <row r="3" spans="1:24" ht="15" customHeight="1" x14ac:dyDescent="0.3">
      <c r="A3" s="112" t="s">
        <v>690</v>
      </c>
      <c r="B3" s="113"/>
      <c r="C3" s="113"/>
      <c r="D3" s="114">
        <f t="shared" ref="D3:U3" si="0">D4+D52+D57+D105+D111</f>
        <v>245</v>
      </c>
      <c r="E3" s="115">
        <f t="shared" si="0"/>
        <v>179</v>
      </c>
      <c r="F3" s="114">
        <f t="shared" si="0"/>
        <v>242</v>
      </c>
      <c r="G3" s="115">
        <f t="shared" si="0"/>
        <v>295</v>
      </c>
      <c r="H3" s="114">
        <f t="shared" si="0"/>
        <v>18</v>
      </c>
      <c r="I3" s="115">
        <f t="shared" si="0"/>
        <v>13</v>
      </c>
      <c r="J3" s="114">
        <f t="shared" si="0"/>
        <v>123</v>
      </c>
      <c r="K3" s="115">
        <f t="shared" si="0"/>
        <v>143</v>
      </c>
      <c r="L3" s="114">
        <f t="shared" si="0"/>
        <v>702</v>
      </c>
      <c r="M3" s="115">
        <f t="shared" si="0"/>
        <v>1280</v>
      </c>
      <c r="N3" s="114">
        <f t="shared" si="0"/>
        <v>6</v>
      </c>
      <c r="O3" s="115">
        <f t="shared" si="0"/>
        <v>8</v>
      </c>
      <c r="P3" s="114">
        <f t="shared" si="0"/>
        <v>4836</v>
      </c>
      <c r="Q3" s="115">
        <f t="shared" si="0"/>
        <v>5488</v>
      </c>
      <c r="R3" s="114">
        <f t="shared" si="0"/>
        <v>183</v>
      </c>
      <c r="S3" s="115">
        <f t="shared" si="0"/>
        <v>243</v>
      </c>
      <c r="T3" s="114">
        <f t="shared" si="0"/>
        <v>145</v>
      </c>
      <c r="U3" s="115">
        <f t="shared" si="0"/>
        <v>116</v>
      </c>
      <c r="V3" s="114">
        <f>D3+F3+H3+J3+L3+N3+P3+R3+T3</f>
        <v>6500</v>
      </c>
      <c r="W3" s="115">
        <f>E3+G3+I3+K3+M3+O3+Q3+S3+U3</f>
        <v>7765</v>
      </c>
      <c r="X3" s="116">
        <f>V3+W3</f>
        <v>14265</v>
      </c>
    </row>
    <row r="4" spans="1:24" ht="15" customHeight="1" x14ac:dyDescent="0.3">
      <c r="A4" s="296" t="s">
        <v>691</v>
      </c>
      <c r="B4" s="296"/>
      <c r="C4" s="117"/>
      <c r="D4" s="118">
        <f t="shared" ref="D4:U4" si="1">SUM(D5:D51)</f>
        <v>90</v>
      </c>
      <c r="E4" s="268">
        <f t="shared" si="1"/>
        <v>64</v>
      </c>
      <c r="F4" s="118">
        <f t="shared" si="1"/>
        <v>217</v>
      </c>
      <c r="G4" s="268">
        <f t="shared" si="1"/>
        <v>265</v>
      </c>
      <c r="H4" s="118">
        <f t="shared" si="1"/>
        <v>18</v>
      </c>
      <c r="I4" s="268">
        <f t="shared" si="1"/>
        <v>12</v>
      </c>
      <c r="J4" s="118">
        <f t="shared" si="1"/>
        <v>95</v>
      </c>
      <c r="K4" s="268">
        <f t="shared" si="1"/>
        <v>101</v>
      </c>
      <c r="L4" s="118">
        <f t="shared" si="1"/>
        <v>644</v>
      </c>
      <c r="M4" s="268">
        <f t="shared" si="1"/>
        <v>1151</v>
      </c>
      <c r="N4" s="118">
        <f t="shared" si="1"/>
        <v>6</v>
      </c>
      <c r="O4" s="268">
        <f t="shared" si="1"/>
        <v>6</v>
      </c>
      <c r="P4" s="118">
        <f t="shared" si="1"/>
        <v>4180</v>
      </c>
      <c r="Q4" s="268">
        <f t="shared" si="1"/>
        <v>4414</v>
      </c>
      <c r="R4" s="118">
        <f t="shared" si="1"/>
        <v>164</v>
      </c>
      <c r="S4" s="268">
        <f t="shared" si="1"/>
        <v>209</v>
      </c>
      <c r="T4" s="118">
        <f t="shared" si="1"/>
        <v>79</v>
      </c>
      <c r="U4" s="268">
        <f t="shared" si="1"/>
        <v>66</v>
      </c>
      <c r="V4" s="120">
        <f>D4+F4+H4+J4+L4+N4+P4+R4+T4</f>
        <v>5493</v>
      </c>
      <c r="W4" s="121">
        <f t="shared" ref="V4:W62" si="2">E4+G4+I4+K4+M4+O4+Q4+S4+U4</f>
        <v>6288</v>
      </c>
      <c r="X4" s="122">
        <f>V4+W4</f>
        <v>11781</v>
      </c>
    </row>
    <row r="5" spans="1:24" x14ac:dyDescent="0.3">
      <c r="A5" s="123" t="s">
        <v>692</v>
      </c>
      <c r="B5" s="124" t="s">
        <v>10</v>
      </c>
      <c r="C5" s="123">
        <v>5</v>
      </c>
      <c r="D5" s="125">
        <v>42</v>
      </c>
      <c r="E5" s="126">
        <v>26</v>
      </c>
      <c r="F5" s="125">
        <v>106</v>
      </c>
      <c r="G5" s="126">
        <v>125</v>
      </c>
      <c r="H5" s="125">
        <v>8</v>
      </c>
      <c r="I5" s="126">
        <v>5</v>
      </c>
      <c r="J5" s="125">
        <v>41</v>
      </c>
      <c r="K5" s="126">
        <v>43</v>
      </c>
      <c r="L5" s="125">
        <v>382</v>
      </c>
      <c r="M5" s="126">
        <v>651</v>
      </c>
      <c r="N5" s="125">
        <v>4</v>
      </c>
      <c r="O5" s="126">
        <v>3</v>
      </c>
      <c r="P5" s="125">
        <v>1737</v>
      </c>
      <c r="Q5" s="126">
        <v>1567</v>
      </c>
      <c r="R5" s="125">
        <v>82</v>
      </c>
      <c r="S5" s="126">
        <v>99</v>
      </c>
      <c r="T5" s="125">
        <v>29</v>
      </c>
      <c r="U5" s="126">
        <v>26</v>
      </c>
      <c r="V5" s="125">
        <f>D5+F5+H5+J5+L5+N5+P5+R5+T5</f>
        <v>2431</v>
      </c>
      <c r="W5" s="126">
        <f>E5+G5+I5+K5+M5+O5+Q5+S5+U5</f>
        <v>2545</v>
      </c>
      <c r="X5" s="273">
        <f>V5+W5</f>
        <v>4976</v>
      </c>
    </row>
    <row r="6" spans="1:24" x14ac:dyDescent="0.3">
      <c r="A6" s="127" t="s">
        <v>693</v>
      </c>
      <c r="B6" s="128" t="s">
        <v>694</v>
      </c>
      <c r="C6" s="127">
        <v>5</v>
      </c>
      <c r="D6" s="125">
        <v>15</v>
      </c>
      <c r="E6" s="126">
        <v>11</v>
      </c>
      <c r="F6" s="125">
        <v>0</v>
      </c>
      <c r="G6" s="126">
        <v>0</v>
      </c>
      <c r="H6" s="125">
        <v>0</v>
      </c>
      <c r="I6" s="126">
        <v>1</v>
      </c>
      <c r="J6" s="125">
        <v>2</v>
      </c>
      <c r="K6" s="126">
        <v>0</v>
      </c>
      <c r="L6" s="125">
        <v>3</v>
      </c>
      <c r="M6" s="126">
        <v>1</v>
      </c>
      <c r="N6" s="125">
        <v>0</v>
      </c>
      <c r="O6" s="126">
        <v>0</v>
      </c>
      <c r="P6" s="125">
        <v>11</v>
      </c>
      <c r="Q6" s="126">
        <v>12</v>
      </c>
      <c r="R6" s="125">
        <v>2</v>
      </c>
      <c r="S6" s="126">
        <v>3</v>
      </c>
      <c r="T6" s="125">
        <v>2</v>
      </c>
      <c r="U6" s="126">
        <v>1</v>
      </c>
      <c r="V6" s="125">
        <f t="shared" si="2"/>
        <v>35</v>
      </c>
      <c r="W6" s="126">
        <f t="shared" si="2"/>
        <v>29</v>
      </c>
      <c r="X6" s="273">
        <f>V6+W6</f>
        <v>64</v>
      </c>
    </row>
    <row r="7" spans="1:24" x14ac:dyDescent="0.3">
      <c r="A7" s="127" t="s">
        <v>1013</v>
      </c>
      <c r="B7" s="128" t="s">
        <v>695</v>
      </c>
      <c r="C7" s="127">
        <v>5</v>
      </c>
      <c r="D7" s="125">
        <v>1</v>
      </c>
      <c r="E7" s="126">
        <v>0</v>
      </c>
      <c r="F7" s="125">
        <v>1</v>
      </c>
      <c r="G7" s="126">
        <v>3</v>
      </c>
      <c r="H7" s="125">
        <v>0</v>
      </c>
      <c r="I7" s="126">
        <v>1</v>
      </c>
      <c r="J7" s="125">
        <v>0</v>
      </c>
      <c r="K7" s="126">
        <v>1</v>
      </c>
      <c r="L7" s="125">
        <v>4</v>
      </c>
      <c r="M7" s="126">
        <v>5</v>
      </c>
      <c r="N7" s="125">
        <v>0</v>
      </c>
      <c r="O7" s="126">
        <v>0</v>
      </c>
      <c r="P7" s="125">
        <v>29</v>
      </c>
      <c r="Q7" s="126">
        <v>46</v>
      </c>
      <c r="R7" s="125">
        <v>1</v>
      </c>
      <c r="S7" s="126">
        <v>1</v>
      </c>
      <c r="T7" s="125">
        <v>2</v>
      </c>
      <c r="U7" s="126">
        <v>1</v>
      </c>
      <c r="V7" s="125">
        <f t="shared" si="2"/>
        <v>38</v>
      </c>
      <c r="W7" s="126">
        <f t="shared" si="2"/>
        <v>58</v>
      </c>
      <c r="X7" s="273">
        <f>V7+W7</f>
        <v>96</v>
      </c>
    </row>
    <row r="8" spans="1:24" x14ac:dyDescent="0.3">
      <c r="A8" s="127" t="s">
        <v>890</v>
      </c>
      <c r="B8" s="128" t="s">
        <v>39</v>
      </c>
      <c r="C8" s="127">
        <v>5</v>
      </c>
      <c r="D8" s="125">
        <v>0</v>
      </c>
      <c r="E8" s="126">
        <v>0</v>
      </c>
      <c r="F8" s="125">
        <v>2</v>
      </c>
      <c r="G8" s="126">
        <v>2</v>
      </c>
      <c r="H8" s="125">
        <v>0</v>
      </c>
      <c r="I8" s="126">
        <v>0</v>
      </c>
      <c r="J8" s="125">
        <v>1</v>
      </c>
      <c r="K8" s="126">
        <v>0</v>
      </c>
      <c r="L8" s="125">
        <v>20</v>
      </c>
      <c r="M8" s="126">
        <v>28</v>
      </c>
      <c r="N8" s="125">
        <v>0</v>
      </c>
      <c r="O8" s="126">
        <v>0</v>
      </c>
      <c r="P8" s="125">
        <v>61</v>
      </c>
      <c r="Q8" s="126">
        <v>50</v>
      </c>
      <c r="R8" s="125">
        <v>2</v>
      </c>
      <c r="S8" s="126">
        <v>3</v>
      </c>
      <c r="T8" s="125">
        <v>0</v>
      </c>
      <c r="U8" s="126">
        <v>0</v>
      </c>
      <c r="V8" s="125">
        <f t="shared" si="2"/>
        <v>86</v>
      </c>
      <c r="W8" s="126">
        <f t="shared" si="2"/>
        <v>83</v>
      </c>
      <c r="X8" s="273">
        <f t="shared" ref="X8:X72" si="3">V8+W8</f>
        <v>169</v>
      </c>
    </row>
    <row r="9" spans="1:24" x14ac:dyDescent="0.3">
      <c r="A9" s="127" t="s">
        <v>1019</v>
      </c>
      <c r="B9" s="128" t="s">
        <v>1014</v>
      </c>
      <c r="C9" s="127">
        <v>5</v>
      </c>
      <c r="D9" s="125">
        <v>1</v>
      </c>
      <c r="E9" s="126">
        <v>1</v>
      </c>
      <c r="F9" s="125">
        <v>2</v>
      </c>
      <c r="G9" s="126">
        <v>3</v>
      </c>
      <c r="H9" s="125">
        <v>0</v>
      </c>
      <c r="I9" s="126">
        <v>0</v>
      </c>
      <c r="J9" s="125">
        <v>5</v>
      </c>
      <c r="K9" s="126">
        <v>4</v>
      </c>
      <c r="L9" s="125">
        <v>7</v>
      </c>
      <c r="M9" s="126">
        <v>7</v>
      </c>
      <c r="N9" s="125">
        <v>0</v>
      </c>
      <c r="O9" s="126">
        <v>0</v>
      </c>
      <c r="P9" s="125">
        <v>114</v>
      </c>
      <c r="Q9" s="126">
        <v>25</v>
      </c>
      <c r="R9" s="125">
        <v>6</v>
      </c>
      <c r="S9" s="126">
        <v>0</v>
      </c>
      <c r="T9" s="125">
        <v>0</v>
      </c>
      <c r="U9" s="126">
        <v>0</v>
      </c>
      <c r="V9" s="125">
        <f>D9+F9+H9+J9+L9+N9+P9+R9+T9</f>
        <v>135</v>
      </c>
      <c r="W9" s="126">
        <f>E9+G9+I9+K9+M9+O9+Q9+S9+U9</f>
        <v>40</v>
      </c>
      <c r="X9" s="273">
        <f>V9+W9</f>
        <v>175</v>
      </c>
    </row>
    <row r="10" spans="1:24" x14ac:dyDescent="0.3">
      <c r="A10" s="127" t="s">
        <v>891</v>
      </c>
      <c r="B10" s="128" t="s">
        <v>40</v>
      </c>
      <c r="C10" s="127">
        <v>5</v>
      </c>
      <c r="D10" s="125">
        <v>0</v>
      </c>
      <c r="E10" s="126">
        <v>1</v>
      </c>
      <c r="F10" s="125">
        <v>3</v>
      </c>
      <c r="G10" s="126">
        <v>0</v>
      </c>
      <c r="H10" s="125">
        <v>2</v>
      </c>
      <c r="I10" s="126">
        <v>0</v>
      </c>
      <c r="J10" s="125">
        <v>5</v>
      </c>
      <c r="K10" s="126">
        <v>0</v>
      </c>
      <c r="L10" s="125">
        <v>13</v>
      </c>
      <c r="M10" s="126">
        <v>1</v>
      </c>
      <c r="N10" s="125">
        <v>0</v>
      </c>
      <c r="O10" s="126">
        <v>0</v>
      </c>
      <c r="P10" s="125">
        <v>180</v>
      </c>
      <c r="Q10" s="126">
        <v>11</v>
      </c>
      <c r="R10" s="125">
        <v>5</v>
      </c>
      <c r="S10" s="126">
        <v>0</v>
      </c>
      <c r="T10" s="125">
        <v>1</v>
      </c>
      <c r="U10" s="126">
        <v>0</v>
      </c>
      <c r="V10" s="125">
        <f t="shared" si="2"/>
        <v>209</v>
      </c>
      <c r="W10" s="126">
        <f t="shared" si="2"/>
        <v>13</v>
      </c>
      <c r="X10" s="273">
        <f t="shared" si="3"/>
        <v>222</v>
      </c>
    </row>
    <row r="11" spans="1:24" x14ac:dyDescent="0.3">
      <c r="A11" s="127" t="s">
        <v>892</v>
      </c>
      <c r="B11" s="128" t="s">
        <v>2</v>
      </c>
      <c r="C11" s="127">
        <v>5</v>
      </c>
      <c r="D11" s="125">
        <v>0</v>
      </c>
      <c r="E11" s="126">
        <v>0</v>
      </c>
      <c r="F11" s="125">
        <v>0</v>
      </c>
      <c r="G11" s="126">
        <v>1</v>
      </c>
      <c r="H11" s="125">
        <v>0</v>
      </c>
      <c r="I11" s="126">
        <v>0</v>
      </c>
      <c r="J11" s="125">
        <v>0</v>
      </c>
      <c r="K11" s="126">
        <v>0</v>
      </c>
      <c r="L11" s="125">
        <v>0</v>
      </c>
      <c r="M11" s="126">
        <v>1</v>
      </c>
      <c r="N11" s="125">
        <v>0</v>
      </c>
      <c r="O11" s="126">
        <v>0</v>
      </c>
      <c r="P11" s="125">
        <v>8</v>
      </c>
      <c r="Q11" s="126">
        <v>57</v>
      </c>
      <c r="R11" s="125">
        <v>0</v>
      </c>
      <c r="S11" s="126">
        <v>0</v>
      </c>
      <c r="T11" s="125">
        <v>0</v>
      </c>
      <c r="U11" s="126">
        <v>1</v>
      </c>
      <c r="V11" s="125">
        <f t="shared" si="2"/>
        <v>8</v>
      </c>
      <c r="W11" s="126">
        <f t="shared" si="2"/>
        <v>60</v>
      </c>
      <c r="X11" s="273">
        <f t="shared" si="3"/>
        <v>68</v>
      </c>
    </row>
    <row r="12" spans="1:24" x14ac:dyDescent="0.3">
      <c r="A12" s="127" t="s">
        <v>893</v>
      </c>
      <c r="B12" s="128" t="s">
        <v>3</v>
      </c>
      <c r="C12" s="127">
        <v>5</v>
      </c>
      <c r="D12" s="125">
        <v>0</v>
      </c>
      <c r="E12" s="126">
        <v>0</v>
      </c>
      <c r="F12" s="125">
        <v>0</v>
      </c>
      <c r="G12" s="126">
        <v>2</v>
      </c>
      <c r="H12" s="125">
        <v>0</v>
      </c>
      <c r="I12" s="126">
        <v>0</v>
      </c>
      <c r="J12" s="125">
        <v>0</v>
      </c>
      <c r="K12" s="126">
        <v>0</v>
      </c>
      <c r="L12" s="125">
        <v>1</v>
      </c>
      <c r="M12" s="126">
        <v>5</v>
      </c>
      <c r="N12" s="125">
        <v>1</v>
      </c>
      <c r="O12" s="126">
        <v>0</v>
      </c>
      <c r="P12" s="125">
        <v>18</v>
      </c>
      <c r="Q12" s="126">
        <v>132</v>
      </c>
      <c r="R12" s="125">
        <v>1</v>
      </c>
      <c r="S12" s="126">
        <v>1</v>
      </c>
      <c r="T12" s="125">
        <v>0</v>
      </c>
      <c r="U12" s="126">
        <v>1</v>
      </c>
      <c r="V12" s="125">
        <f t="shared" si="2"/>
        <v>21</v>
      </c>
      <c r="W12" s="126">
        <f t="shared" si="2"/>
        <v>141</v>
      </c>
      <c r="X12" s="273">
        <f t="shared" si="3"/>
        <v>162</v>
      </c>
    </row>
    <row r="13" spans="1:24" x14ac:dyDescent="0.3">
      <c r="A13" s="127" t="s">
        <v>894</v>
      </c>
      <c r="B13" s="128" t="s">
        <v>41</v>
      </c>
      <c r="C13" s="127">
        <v>5</v>
      </c>
      <c r="D13" s="271">
        <v>0</v>
      </c>
      <c r="E13" s="269">
        <v>0</v>
      </c>
      <c r="F13" s="271">
        <v>0</v>
      </c>
      <c r="G13" s="269">
        <v>0</v>
      </c>
      <c r="H13" s="271">
        <v>0</v>
      </c>
      <c r="I13" s="269">
        <v>0</v>
      </c>
      <c r="J13" s="271">
        <v>0</v>
      </c>
      <c r="K13" s="269">
        <v>0</v>
      </c>
      <c r="L13" s="271">
        <v>0</v>
      </c>
      <c r="M13" s="269">
        <v>13</v>
      </c>
      <c r="N13" s="271">
        <v>0</v>
      </c>
      <c r="O13" s="269">
        <v>1</v>
      </c>
      <c r="P13" s="271">
        <v>0</v>
      </c>
      <c r="Q13" s="269">
        <v>77</v>
      </c>
      <c r="R13" s="271">
        <v>0</v>
      </c>
      <c r="S13" s="269">
        <v>1</v>
      </c>
      <c r="T13" s="271">
        <v>0</v>
      </c>
      <c r="U13" s="269">
        <v>1</v>
      </c>
      <c r="V13" s="125">
        <f t="shared" si="2"/>
        <v>0</v>
      </c>
      <c r="W13" s="126">
        <f t="shared" si="2"/>
        <v>93</v>
      </c>
      <c r="X13" s="273">
        <f t="shared" si="3"/>
        <v>93</v>
      </c>
    </row>
    <row r="14" spans="1:24" x14ac:dyDescent="0.3">
      <c r="A14" s="127" t="s">
        <v>895</v>
      </c>
      <c r="B14" s="128" t="s">
        <v>4</v>
      </c>
      <c r="C14" s="127">
        <v>5</v>
      </c>
      <c r="D14" s="271">
        <v>0</v>
      </c>
      <c r="E14" s="269">
        <v>0</v>
      </c>
      <c r="F14" s="271">
        <v>1</v>
      </c>
      <c r="G14" s="269">
        <v>1</v>
      </c>
      <c r="H14" s="271">
        <v>0</v>
      </c>
      <c r="I14" s="269">
        <v>0</v>
      </c>
      <c r="J14" s="271">
        <v>1</v>
      </c>
      <c r="K14" s="269">
        <v>1</v>
      </c>
      <c r="L14" s="271">
        <v>3</v>
      </c>
      <c r="M14" s="269">
        <v>45</v>
      </c>
      <c r="N14" s="271">
        <v>0</v>
      </c>
      <c r="O14" s="269">
        <v>0</v>
      </c>
      <c r="P14" s="271">
        <v>8</v>
      </c>
      <c r="Q14" s="269">
        <v>40</v>
      </c>
      <c r="R14" s="271">
        <v>0</v>
      </c>
      <c r="S14" s="269">
        <v>4</v>
      </c>
      <c r="T14" s="271">
        <v>1</v>
      </c>
      <c r="U14" s="269">
        <v>0</v>
      </c>
      <c r="V14" s="125">
        <f t="shared" si="2"/>
        <v>14</v>
      </c>
      <c r="W14" s="126">
        <f t="shared" si="2"/>
        <v>91</v>
      </c>
      <c r="X14" s="273">
        <f t="shared" si="3"/>
        <v>105</v>
      </c>
    </row>
    <row r="15" spans="1:24" x14ac:dyDescent="0.3">
      <c r="A15" s="127" t="s">
        <v>1020</v>
      </c>
      <c r="B15" s="128" t="s">
        <v>42</v>
      </c>
      <c r="C15" s="127">
        <v>5</v>
      </c>
      <c r="D15" s="271">
        <v>0</v>
      </c>
      <c r="E15" s="269">
        <v>0</v>
      </c>
      <c r="F15" s="271">
        <v>0</v>
      </c>
      <c r="G15" s="269">
        <v>0</v>
      </c>
      <c r="H15" s="271">
        <v>0</v>
      </c>
      <c r="I15" s="269">
        <v>0</v>
      </c>
      <c r="J15" s="271">
        <v>0</v>
      </c>
      <c r="K15" s="269">
        <v>0</v>
      </c>
      <c r="L15" s="271">
        <v>0</v>
      </c>
      <c r="M15" s="269">
        <v>0</v>
      </c>
      <c r="N15" s="271">
        <v>0</v>
      </c>
      <c r="O15" s="269">
        <v>0</v>
      </c>
      <c r="P15" s="271">
        <v>3</v>
      </c>
      <c r="Q15" s="269">
        <v>3</v>
      </c>
      <c r="R15" s="271">
        <v>0</v>
      </c>
      <c r="S15" s="269">
        <v>0</v>
      </c>
      <c r="T15" s="271">
        <v>1</v>
      </c>
      <c r="U15" s="269">
        <v>0</v>
      </c>
      <c r="V15" s="125">
        <f t="shared" si="2"/>
        <v>4</v>
      </c>
      <c r="W15" s="126">
        <f t="shared" si="2"/>
        <v>3</v>
      </c>
      <c r="X15" s="273">
        <f t="shared" si="3"/>
        <v>7</v>
      </c>
    </row>
    <row r="16" spans="1:24" x14ac:dyDescent="0.3">
      <c r="A16" s="127" t="s">
        <v>896</v>
      </c>
      <c r="B16" s="128" t="s">
        <v>5</v>
      </c>
      <c r="C16" s="127">
        <v>5</v>
      </c>
      <c r="D16" s="271">
        <v>2</v>
      </c>
      <c r="E16" s="269">
        <v>0</v>
      </c>
      <c r="F16" s="271">
        <v>3</v>
      </c>
      <c r="G16" s="269">
        <v>1</v>
      </c>
      <c r="H16" s="271">
        <v>1</v>
      </c>
      <c r="I16" s="269">
        <v>0</v>
      </c>
      <c r="J16" s="271">
        <v>4</v>
      </c>
      <c r="K16" s="269">
        <v>0</v>
      </c>
      <c r="L16" s="271">
        <v>2</v>
      </c>
      <c r="M16" s="269">
        <v>1</v>
      </c>
      <c r="N16" s="271">
        <v>0</v>
      </c>
      <c r="O16" s="269">
        <v>0</v>
      </c>
      <c r="P16" s="271">
        <v>106</v>
      </c>
      <c r="Q16" s="269">
        <v>19</v>
      </c>
      <c r="R16" s="271">
        <v>0</v>
      </c>
      <c r="S16" s="269">
        <v>0</v>
      </c>
      <c r="T16" s="271">
        <v>5</v>
      </c>
      <c r="U16" s="269">
        <v>1</v>
      </c>
      <c r="V16" s="125">
        <f t="shared" si="2"/>
        <v>123</v>
      </c>
      <c r="W16" s="126">
        <f t="shared" si="2"/>
        <v>22</v>
      </c>
      <c r="X16" s="273">
        <f t="shared" si="3"/>
        <v>145</v>
      </c>
    </row>
    <row r="17" spans="1:24" x14ac:dyDescent="0.3">
      <c r="A17" s="127" t="s">
        <v>897</v>
      </c>
      <c r="B17" s="128" t="s">
        <v>37</v>
      </c>
      <c r="C17" s="127">
        <v>5</v>
      </c>
      <c r="D17" s="271">
        <v>0</v>
      </c>
      <c r="E17" s="269">
        <v>0</v>
      </c>
      <c r="F17" s="271">
        <v>0</v>
      </c>
      <c r="G17" s="269">
        <v>0</v>
      </c>
      <c r="H17" s="271">
        <v>0</v>
      </c>
      <c r="I17" s="269">
        <v>0</v>
      </c>
      <c r="J17" s="271">
        <v>1</v>
      </c>
      <c r="K17" s="269">
        <v>0</v>
      </c>
      <c r="L17" s="271">
        <v>2</v>
      </c>
      <c r="M17" s="269">
        <v>0</v>
      </c>
      <c r="N17" s="271">
        <v>0</v>
      </c>
      <c r="O17" s="269">
        <v>0</v>
      </c>
      <c r="P17" s="271">
        <v>43</v>
      </c>
      <c r="Q17" s="269">
        <v>2</v>
      </c>
      <c r="R17" s="271">
        <v>0</v>
      </c>
      <c r="S17" s="269">
        <v>0</v>
      </c>
      <c r="T17" s="271">
        <v>1</v>
      </c>
      <c r="U17" s="269">
        <v>0</v>
      </c>
      <c r="V17" s="125">
        <f t="shared" si="2"/>
        <v>47</v>
      </c>
      <c r="W17" s="126">
        <f t="shared" si="2"/>
        <v>2</v>
      </c>
      <c r="X17" s="273">
        <f t="shared" si="3"/>
        <v>49</v>
      </c>
    </row>
    <row r="18" spans="1:24" x14ac:dyDescent="0.3">
      <c r="A18" s="127" t="s">
        <v>898</v>
      </c>
      <c r="B18" s="128" t="s">
        <v>6</v>
      </c>
      <c r="C18" s="127">
        <v>5</v>
      </c>
      <c r="D18" s="271">
        <v>1</v>
      </c>
      <c r="E18" s="269">
        <v>1</v>
      </c>
      <c r="F18" s="271">
        <v>8</v>
      </c>
      <c r="G18" s="269">
        <v>0</v>
      </c>
      <c r="H18" s="271">
        <v>0</v>
      </c>
      <c r="I18" s="269">
        <v>0</v>
      </c>
      <c r="J18" s="271">
        <v>2</v>
      </c>
      <c r="K18" s="269">
        <v>0</v>
      </c>
      <c r="L18" s="271">
        <v>6</v>
      </c>
      <c r="M18" s="269">
        <v>1</v>
      </c>
      <c r="N18" s="271">
        <v>0</v>
      </c>
      <c r="O18" s="269">
        <v>0</v>
      </c>
      <c r="P18" s="271">
        <v>85</v>
      </c>
      <c r="Q18" s="269">
        <v>13</v>
      </c>
      <c r="R18" s="271">
        <v>3</v>
      </c>
      <c r="S18" s="269">
        <v>0</v>
      </c>
      <c r="T18" s="271">
        <v>4</v>
      </c>
      <c r="U18" s="269">
        <v>0</v>
      </c>
      <c r="V18" s="125">
        <f t="shared" si="2"/>
        <v>109</v>
      </c>
      <c r="W18" s="126">
        <f t="shared" si="2"/>
        <v>15</v>
      </c>
      <c r="X18" s="273">
        <f t="shared" si="3"/>
        <v>124</v>
      </c>
    </row>
    <row r="19" spans="1:24" x14ac:dyDescent="0.3">
      <c r="A19" s="127" t="s">
        <v>899</v>
      </c>
      <c r="B19" s="128" t="s">
        <v>7</v>
      </c>
      <c r="C19" s="127">
        <v>5</v>
      </c>
      <c r="D19" s="271">
        <v>3</v>
      </c>
      <c r="E19" s="269">
        <v>0</v>
      </c>
      <c r="F19" s="271">
        <v>4</v>
      </c>
      <c r="G19" s="269">
        <v>1</v>
      </c>
      <c r="H19" s="271">
        <v>1</v>
      </c>
      <c r="I19" s="269">
        <v>0</v>
      </c>
      <c r="J19" s="271">
        <v>4</v>
      </c>
      <c r="K19" s="269">
        <v>0</v>
      </c>
      <c r="L19" s="271">
        <v>7</v>
      </c>
      <c r="M19" s="269">
        <v>2</v>
      </c>
      <c r="N19" s="271">
        <v>0</v>
      </c>
      <c r="O19" s="269">
        <v>0</v>
      </c>
      <c r="P19" s="271">
        <v>191</v>
      </c>
      <c r="Q19" s="269">
        <v>15</v>
      </c>
      <c r="R19" s="271">
        <v>1</v>
      </c>
      <c r="S19" s="269">
        <v>2</v>
      </c>
      <c r="T19" s="271">
        <v>2</v>
      </c>
      <c r="U19" s="269">
        <v>0</v>
      </c>
      <c r="V19" s="125">
        <f t="shared" si="2"/>
        <v>213</v>
      </c>
      <c r="W19" s="126">
        <f t="shared" si="2"/>
        <v>20</v>
      </c>
      <c r="X19" s="273">
        <f t="shared" si="3"/>
        <v>233</v>
      </c>
    </row>
    <row r="20" spans="1:24" x14ac:dyDescent="0.3">
      <c r="A20" s="127" t="s">
        <v>900</v>
      </c>
      <c r="B20" s="128" t="s">
        <v>43</v>
      </c>
      <c r="C20" s="127">
        <v>5</v>
      </c>
      <c r="D20" s="271">
        <v>21</v>
      </c>
      <c r="E20" s="269">
        <v>10</v>
      </c>
      <c r="F20" s="271">
        <v>1</v>
      </c>
      <c r="G20" s="269">
        <v>1</v>
      </c>
      <c r="H20" s="271">
        <v>1</v>
      </c>
      <c r="I20" s="269">
        <v>0</v>
      </c>
      <c r="J20" s="271">
        <v>0</v>
      </c>
      <c r="K20" s="269">
        <v>0</v>
      </c>
      <c r="L20" s="271">
        <v>2</v>
      </c>
      <c r="M20" s="269">
        <v>0</v>
      </c>
      <c r="N20" s="271">
        <v>0</v>
      </c>
      <c r="O20" s="269">
        <v>0</v>
      </c>
      <c r="P20" s="271">
        <v>13</v>
      </c>
      <c r="Q20" s="269">
        <v>3</v>
      </c>
      <c r="R20" s="271">
        <v>0</v>
      </c>
      <c r="S20" s="269">
        <v>0</v>
      </c>
      <c r="T20" s="271">
        <v>0</v>
      </c>
      <c r="U20" s="269">
        <v>0</v>
      </c>
      <c r="V20" s="125">
        <f t="shared" si="2"/>
        <v>38</v>
      </c>
      <c r="W20" s="126">
        <f t="shared" si="2"/>
        <v>14</v>
      </c>
      <c r="X20" s="273">
        <f t="shared" si="3"/>
        <v>52</v>
      </c>
    </row>
    <row r="21" spans="1:24" x14ac:dyDescent="0.3">
      <c r="A21" s="127" t="s">
        <v>901</v>
      </c>
      <c r="B21" s="128" t="s">
        <v>44</v>
      </c>
      <c r="C21" s="127">
        <v>5</v>
      </c>
      <c r="D21" s="125">
        <v>0</v>
      </c>
      <c r="E21" s="126">
        <v>0</v>
      </c>
      <c r="F21" s="125">
        <v>0</v>
      </c>
      <c r="G21" s="126">
        <v>0</v>
      </c>
      <c r="H21" s="125">
        <v>0</v>
      </c>
      <c r="I21" s="126">
        <v>0</v>
      </c>
      <c r="J21" s="125">
        <v>0</v>
      </c>
      <c r="K21" s="126">
        <v>0</v>
      </c>
      <c r="L21" s="125">
        <v>0</v>
      </c>
      <c r="M21" s="126">
        <v>0</v>
      </c>
      <c r="N21" s="125">
        <v>0</v>
      </c>
      <c r="O21" s="126">
        <v>0</v>
      </c>
      <c r="P21" s="125">
        <v>0</v>
      </c>
      <c r="Q21" s="126">
        <v>0</v>
      </c>
      <c r="R21" s="125">
        <v>0</v>
      </c>
      <c r="S21" s="126">
        <v>0</v>
      </c>
      <c r="T21" s="125">
        <v>0</v>
      </c>
      <c r="U21" s="126">
        <v>0</v>
      </c>
      <c r="V21" s="125">
        <f t="shared" si="2"/>
        <v>0</v>
      </c>
      <c r="W21" s="126">
        <f t="shared" si="2"/>
        <v>0</v>
      </c>
      <c r="X21" s="273">
        <f t="shared" si="3"/>
        <v>0</v>
      </c>
    </row>
    <row r="22" spans="1:24" x14ac:dyDescent="0.3">
      <c r="A22" s="127" t="s">
        <v>902</v>
      </c>
      <c r="B22" s="128" t="s">
        <v>667</v>
      </c>
      <c r="C22" s="127">
        <v>5</v>
      </c>
      <c r="D22" s="271">
        <v>0</v>
      </c>
      <c r="E22" s="269">
        <v>0</v>
      </c>
      <c r="F22" s="271">
        <v>3</v>
      </c>
      <c r="G22" s="269">
        <v>0</v>
      </c>
      <c r="H22" s="271">
        <v>0</v>
      </c>
      <c r="I22" s="269">
        <v>0</v>
      </c>
      <c r="J22" s="271">
        <v>0</v>
      </c>
      <c r="K22" s="269">
        <v>0</v>
      </c>
      <c r="L22" s="271">
        <v>4</v>
      </c>
      <c r="M22" s="269">
        <v>0</v>
      </c>
      <c r="N22" s="271">
        <v>0</v>
      </c>
      <c r="O22" s="269">
        <v>0</v>
      </c>
      <c r="P22" s="271">
        <v>60</v>
      </c>
      <c r="Q22" s="269">
        <v>3</v>
      </c>
      <c r="R22" s="271">
        <v>1</v>
      </c>
      <c r="S22" s="269">
        <v>1</v>
      </c>
      <c r="T22" s="271">
        <v>1</v>
      </c>
      <c r="U22" s="269">
        <v>0</v>
      </c>
      <c r="V22" s="125">
        <f t="shared" si="2"/>
        <v>69</v>
      </c>
      <c r="W22" s="126">
        <f t="shared" si="2"/>
        <v>4</v>
      </c>
      <c r="X22" s="273">
        <f t="shared" si="3"/>
        <v>73</v>
      </c>
    </row>
    <row r="23" spans="1:24" x14ac:dyDescent="0.3">
      <c r="A23" s="127" t="s">
        <v>1021</v>
      </c>
      <c r="B23" s="128" t="s">
        <v>8</v>
      </c>
      <c r="C23" s="127">
        <v>5</v>
      </c>
      <c r="D23" s="271">
        <v>0</v>
      </c>
      <c r="E23" s="269">
        <v>0</v>
      </c>
      <c r="F23" s="271">
        <v>4</v>
      </c>
      <c r="G23" s="269">
        <v>10</v>
      </c>
      <c r="H23" s="271">
        <v>0</v>
      </c>
      <c r="I23" s="269">
        <v>0</v>
      </c>
      <c r="J23" s="271">
        <v>0</v>
      </c>
      <c r="K23" s="269">
        <v>0</v>
      </c>
      <c r="L23" s="271">
        <v>2</v>
      </c>
      <c r="M23" s="269">
        <v>3</v>
      </c>
      <c r="N23" s="271">
        <v>0</v>
      </c>
      <c r="O23" s="269">
        <v>0</v>
      </c>
      <c r="P23" s="271">
        <v>11</v>
      </c>
      <c r="Q23" s="269">
        <v>19</v>
      </c>
      <c r="R23" s="271">
        <v>1</v>
      </c>
      <c r="S23" s="269">
        <v>2</v>
      </c>
      <c r="T23" s="271">
        <v>0</v>
      </c>
      <c r="U23" s="269">
        <v>0</v>
      </c>
      <c r="V23" s="125">
        <f t="shared" si="2"/>
        <v>18</v>
      </c>
      <c r="W23" s="126">
        <f t="shared" si="2"/>
        <v>34</v>
      </c>
      <c r="X23" s="273">
        <f t="shared" si="3"/>
        <v>52</v>
      </c>
    </row>
    <row r="24" spans="1:24" x14ac:dyDescent="0.3">
      <c r="A24" s="127" t="s">
        <v>929</v>
      </c>
      <c r="B24" s="128" t="s">
        <v>9</v>
      </c>
      <c r="C24" s="127">
        <v>5</v>
      </c>
      <c r="D24" s="271">
        <v>0</v>
      </c>
      <c r="E24" s="269">
        <v>0</v>
      </c>
      <c r="F24" s="271">
        <v>1</v>
      </c>
      <c r="G24" s="269">
        <v>4</v>
      </c>
      <c r="H24" s="271">
        <v>0</v>
      </c>
      <c r="I24" s="269">
        <v>1</v>
      </c>
      <c r="J24" s="271">
        <v>0</v>
      </c>
      <c r="K24" s="269">
        <v>0</v>
      </c>
      <c r="L24" s="271">
        <v>5</v>
      </c>
      <c r="M24" s="269">
        <v>13</v>
      </c>
      <c r="N24" s="271">
        <v>0</v>
      </c>
      <c r="O24" s="269">
        <v>0</v>
      </c>
      <c r="P24" s="271">
        <v>39</v>
      </c>
      <c r="Q24" s="269">
        <v>87</v>
      </c>
      <c r="R24" s="271">
        <v>0</v>
      </c>
      <c r="S24" s="269">
        <v>4</v>
      </c>
      <c r="T24" s="271">
        <v>0</v>
      </c>
      <c r="U24" s="269">
        <v>1</v>
      </c>
      <c r="V24" s="125">
        <f t="shared" si="2"/>
        <v>45</v>
      </c>
      <c r="W24" s="126">
        <f t="shared" si="2"/>
        <v>110</v>
      </c>
      <c r="X24" s="273">
        <f t="shared" si="3"/>
        <v>155</v>
      </c>
    </row>
    <row r="25" spans="1:24" x14ac:dyDescent="0.3">
      <c r="A25" s="127" t="s">
        <v>930</v>
      </c>
      <c r="B25" s="128" t="s">
        <v>52</v>
      </c>
      <c r="C25" s="127">
        <v>5</v>
      </c>
      <c r="D25" s="125">
        <v>0</v>
      </c>
      <c r="E25" s="126">
        <v>0</v>
      </c>
      <c r="F25" s="125">
        <v>0</v>
      </c>
      <c r="G25" s="126">
        <v>0</v>
      </c>
      <c r="H25" s="125">
        <v>0</v>
      </c>
      <c r="I25" s="126">
        <v>0</v>
      </c>
      <c r="J25" s="125">
        <v>0</v>
      </c>
      <c r="K25" s="126">
        <v>0</v>
      </c>
      <c r="L25" s="125">
        <v>2</v>
      </c>
      <c r="M25" s="126">
        <v>2</v>
      </c>
      <c r="N25" s="125">
        <v>0</v>
      </c>
      <c r="O25" s="126">
        <v>0</v>
      </c>
      <c r="P25" s="125">
        <v>3</v>
      </c>
      <c r="Q25" s="126">
        <v>7</v>
      </c>
      <c r="R25" s="125">
        <v>0</v>
      </c>
      <c r="S25" s="126">
        <v>1</v>
      </c>
      <c r="T25" s="125">
        <v>0</v>
      </c>
      <c r="U25" s="126">
        <v>0</v>
      </c>
      <c r="V25" s="125">
        <f t="shared" si="2"/>
        <v>5</v>
      </c>
      <c r="W25" s="126">
        <f t="shared" si="2"/>
        <v>10</v>
      </c>
      <c r="X25" s="273">
        <f t="shared" si="3"/>
        <v>15</v>
      </c>
    </row>
    <row r="26" spans="1:24" x14ac:dyDescent="0.3">
      <c r="A26" s="127" t="s">
        <v>911</v>
      </c>
      <c r="B26" s="128" t="s">
        <v>10</v>
      </c>
      <c r="C26" s="127">
        <v>5</v>
      </c>
      <c r="D26" s="271">
        <v>0</v>
      </c>
      <c r="E26" s="269">
        <v>0</v>
      </c>
      <c r="F26" s="271">
        <v>1</v>
      </c>
      <c r="G26" s="269">
        <v>0</v>
      </c>
      <c r="H26" s="271">
        <v>0</v>
      </c>
      <c r="I26" s="269">
        <v>0</v>
      </c>
      <c r="J26" s="271">
        <v>0</v>
      </c>
      <c r="K26" s="269">
        <v>0</v>
      </c>
      <c r="L26" s="271">
        <v>1</v>
      </c>
      <c r="M26" s="269">
        <v>2</v>
      </c>
      <c r="N26" s="271">
        <v>0</v>
      </c>
      <c r="O26" s="269">
        <v>0</v>
      </c>
      <c r="P26" s="271">
        <v>4</v>
      </c>
      <c r="Q26" s="269">
        <v>4</v>
      </c>
      <c r="R26" s="271">
        <v>0</v>
      </c>
      <c r="S26" s="269">
        <v>0</v>
      </c>
      <c r="T26" s="271">
        <v>0</v>
      </c>
      <c r="U26" s="269">
        <v>0</v>
      </c>
      <c r="V26" s="125">
        <f t="shared" si="2"/>
        <v>6</v>
      </c>
      <c r="W26" s="126">
        <f t="shared" si="2"/>
        <v>6</v>
      </c>
      <c r="X26" s="273">
        <f t="shared" si="3"/>
        <v>12</v>
      </c>
    </row>
    <row r="27" spans="1:24" x14ac:dyDescent="0.3">
      <c r="A27" s="127" t="s">
        <v>931</v>
      </c>
      <c r="B27" s="128" t="s">
        <v>11</v>
      </c>
      <c r="C27" s="127">
        <v>5</v>
      </c>
      <c r="D27" s="271">
        <v>0</v>
      </c>
      <c r="E27" s="269">
        <v>1</v>
      </c>
      <c r="F27" s="271">
        <v>12</v>
      </c>
      <c r="G27" s="269">
        <v>17</v>
      </c>
      <c r="H27" s="271">
        <v>0</v>
      </c>
      <c r="I27" s="269">
        <v>1</v>
      </c>
      <c r="J27" s="271">
        <v>10</v>
      </c>
      <c r="K27" s="269">
        <v>14</v>
      </c>
      <c r="L27" s="271">
        <v>18</v>
      </c>
      <c r="M27" s="269">
        <v>37</v>
      </c>
      <c r="N27" s="271">
        <v>1</v>
      </c>
      <c r="O27" s="269">
        <v>0</v>
      </c>
      <c r="P27" s="271">
        <v>159</v>
      </c>
      <c r="Q27" s="269">
        <v>223</v>
      </c>
      <c r="R27" s="271">
        <v>9</v>
      </c>
      <c r="S27" s="269">
        <v>15</v>
      </c>
      <c r="T27" s="271">
        <v>7</v>
      </c>
      <c r="U27" s="269">
        <v>2</v>
      </c>
      <c r="V27" s="125">
        <f t="shared" si="2"/>
        <v>216</v>
      </c>
      <c r="W27" s="126">
        <f t="shared" si="2"/>
        <v>310</v>
      </c>
      <c r="X27" s="273">
        <f t="shared" si="3"/>
        <v>526</v>
      </c>
    </row>
    <row r="28" spans="1:24" x14ac:dyDescent="0.3">
      <c r="A28" s="127" t="s">
        <v>932</v>
      </c>
      <c r="B28" s="128" t="s">
        <v>12</v>
      </c>
      <c r="C28" s="127">
        <v>5</v>
      </c>
      <c r="D28" s="271">
        <v>0</v>
      </c>
      <c r="E28" s="269">
        <v>0</v>
      </c>
      <c r="F28" s="271">
        <v>0</v>
      </c>
      <c r="G28" s="269">
        <v>0</v>
      </c>
      <c r="H28" s="271">
        <v>0</v>
      </c>
      <c r="I28" s="269">
        <v>0</v>
      </c>
      <c r="J28" s="271">
        <v>3</v>
      </c>
      <c r="K28" s="269">
        <v>1</v>
      </c>
      <c r="L28" s="271">
        <v>1</v>
      </c>
      <c r="M28" s="269">
        <v>4</v>
      </c>
      <c r="N28" s="271">
        <v>0</v>
      </c>
      <c r="O28" s="269">
        <v>0</v>
      </c>
      <c r="P28" s="271">
        <v>45</v>
      </c>
      <c r="Q28" s="269">
        <v>28</v>
      </c>
      <c r="R28" s="271">
        <v>1</v>
      </c>
      <c r="S28" s="269">
        <v>0</v>
      </c>
      <c r="T28" s="271">
        <v>0</v>
      </c>
      <c r="U28" s="269">
        <v>1</v>
      </c>
      <c r="V28" s="125">
        <f t="shared" si="2"/>
        <v>50</v>
      </c>
      <c r="W28" s="126">
        <f t="shared" si="2"/>
        <v>34</v>
      </c>
      <c r="X28" s="273">
        <f t="shared" si="3"/>
        <v>84</v>
      </c>
    </row>
    <row r="29" spans="1:24" x14ac:dyDescent="0.3">
      <c r="A29" s="127" t="s">
        <v>903</v>
      </c>
      <c r="B29" s="128" t="s">
        <v>696</v>
      </c>
      <c r="C29" s="127">
        <v>5</v>
      </c>
      <c r="D29" s="271">
        <v>1</v>
      </c>
      <c r="E29" s="269">
        <v>0</v>
      </c>
      <c r="F29" s="271">
        <v>3</v>
      </c>
      <c r="G29" s="269">
        <v>5</v>
      </c>
      <c r="H29" s="271">
        <v>0</v>
      </c>
      <c r="I29" s="269">
        <v>0</v>
      </c>
      <c r="J29" s="271">
        <v>0</v>
      </c>
      <c r="K29" s="269">
        <v>2</v>
      </c>
      <c r="L29" s="271">
        <v>8</v>
      </c>
      <c r="M29" s="269">
        <v>15</v>
      </c>
      <c r="N29" s="271">
        <v>0</v>
      </c>
      <c r="O29" s="269">
        <v>0</v>
      </c>
      <c r="P29" s="271">
        <v>100</v>
      </c>
      <c r="Q29" s="269">
        <v>108</v>
      </c>
      <c r="R29" s="271">
        <v>5</v>
      </c>
      <c r="S29" s="269">
        <v>4</v>
      </c>
      <c r="T29" s="271">
        <v>0</v>
      </c>
      <c r="U29" s="269">
        <v>0</v>
      </c>
      <c r="V29" s="125">
        <f t="shared" si="2"/>
        <v>117</v>
      </c>
      <c r="W29" s="126">
        <f t="shared" si="2"/>
        <v>134</v>
      </c>
      <c r="X29" s="273">
        <f t="shared" si="3"/>
        <v>251</v>
      </c>
    </row>
    <row r="30" spans="1:24" x14ac:dyDescent="0.3">
      <c r="A30" s="127" t="s">
        <v>933</v>
      </c>
      <c r="B30" s="128" t="s">
        <v>13</v>
      </c>
      <c r="C30" s="127">
        <v>5</v>
      </c>
      <c r="D30" s="271">
        <v>0</v>
      </c>
      <c r="E30" s="269">
        <v>0</v>
      </c>
      <c r="F30" s="271">
        <v>0</v>
      </c>
      <c r="G30" s="269">
        <v>0</v>
      </c>
      <c r="H30" s="271">
        <v>0</v>
      </c>
      <c r="I30" s="269">
        <v>0</v>
      </c>
      <c r="J30" s="271">
        <v>0</v>
      </c>
      <c r="K30" s="269">
        <v>0</v>
      </c>
      <c r="L30" s="271">
        <v>2</v>
      </c>
      <c r="M30" s="269">
        <v>0</v>
      </c>
      <c r="N30" s="271">
        <v>0</v>
      </c>
      <c r="O30" s="269">
        <v>0</v>
      </c>
      <c r="P30" s="271">
        <v>7</v>
      </c>
      <c r="Q30" s="269">
        <v>7</v>
      </c>
      <c r="R30" s="271">
        <v>1</v>
      </c>
      <c r="S30" s="269">
        <v>0</v>
      </c>
      <c r="T30" s="271">
        <v>0</v>
      </c>
      <c r="U30" s="269">
        <v>0</v>
      </c>
      <c r="V30" s="125">
        <f t="shared" si="2"/>
        <v>10</v>
      </c>
      <c r="W30" s="126">
        <f t="shared" si="2"/>
        <v>7</v>
      </c>
      <c r="X30" s="273">
        <f t="shared" si="3"/>
        <v>17</v>
      </c>
    </row>
    <row r="31" spans="1:24" x14ac:dyDescent="0.3">
      <c r="A31" s="127" t="s">
        <v>934</v>
      </c>
      <c r="B31" s="128" t="s">
        <v>14</v>
      </c>
      <c r="C31" s="127">
        <v>5</v>
      </c>
      <c r="D31" s="271">
        <v>0</v>
      </c>
      <c r="E31" s="269">
        <v>3</v>
      </c>
      <c r="F31" s="271">
        <v>1</v>
      </c>
      <c r="G31" s="269">
        <v>2</v>
      </c>
      <c r="H31" s="271">
        <v>0</v>
      </c>
      <c r="I31" s="269">
        <v>0</v>
      </c>
      <c r="J31" s="271">
        <v>3</v>
      </c>
      <c r="K31" s="269">
        <v>4</v>
      </c>
      <c r="L31" s="271">
        <v>7</v>
      </c>
      <c r="M31" s="269">
        <v>5</v>
      </c>
      <c r="N31" s="271">
        <v>0</v>
      </c>
      <c r="O31" s="269">
        <v>0</v>
      </c>
      <c r="P31" s="271">
        <v>60</v>
      </c>
      <c r="Q31" s="269">
        <v>64</v>
      </c>
      <c r="R31" s="271">
        <v>3</v>
      </c>
      <c r="S31" s="269">
        <v>2</v>
      </c>
      <c r="T31" s="271">
        <v>2</v>
      </c>
      <c r="U31" s="269">
        <v>0</v>
      </c>
      <c r="V31" s="125">
        <f t="shared" si="2"/>
        <v>76</v>
      </c>
      <c r="W31" s="126">
        <f t="shared" si="2"/>
        <v>80</v>
      </c>
      <c r="X31" s="273">
        <f t="shared" si="3"/>
        <v>156</v>
      </c>
    </row>
    <row r="32" spans="1:24" x14ac:dyDescent="0.3">
      <c r="A32" s="127" t="s">
        <v>904</v>
      </c>
      <c r="B32" s="128" t="s">
        <v>15</v>
      </c>
      <c r="C32" s="127">
        <v>5</v>
      </c>
      <c r="D32" s="271">
        <v>0</v>
      </c>
      <c r="E32" s="269">
        <v>0</v>
      </c>
      <c r="F32" s="271">
        <v>1</v>
      </c>
      <c r="G32" s="269">
        <v>1</v>
      </c>
      <c r="H32" s="271">
        <v>0</v>
      </c>
      <c r="I32" s="269">
        <v>0</v>
      </c>
      <c r="J32" s="271">
        <v>0</v>
      </c>
      <c r="K32" s="269">
        <v>0</v>
      </c>
      <c r="L32" s="271">
        <v>0</v>
      </c>
      <c r="M32" s="269">
        <v>0</v>
      </c>
      <c r="N32" s="271">
        <v>0</v>
      </c>
      <c r="O32" s="269">
        <v>0</v>
      </c>
      <c r="P32" s="271">
        <v>19</v>
      </c>
      <c r="Q32" s="269">
        <v>6</v>
      </c>
      <c r="R32" s="271">
        <v>0</v>
      </c>
      <c r="S32" s="269">
        <v>0</v>
      </c>
      <c r="T32" s="271">
        <v>0</v>
      </c>
      <c r="U32" s="269">
        <v>0</v>
      </c>
      <c r="V32" s="125">
        <f t="shared" si="2"/>
        <v>20</v>
      </c>
      <c r="W32" s="126">
        <f t="shared" si="2"/>
        <v>7</v>
      </c>
      <c r="X32" s="273">
        <f t="shared" si="3"/>
        <v>27</v>
      </c>
    </row>
    <row r="33" spans="1:24" x14ac:dyDescent="0.3">
      <c r="A33" s="127" t="s">
        <v>935</v>
      </c>
      <c r="B33" s="128" t="s">
        <v>16</v>
      </c>
      <c r="C33" s="127">
        <v>5</v>
      </c>
      <c r="D33" s="271">
        <v>0</v>
      </c>
      <c r="E33" s="269">
        <v>0</v>
      </c>
      <c r="F33" s="271">
        <v>8</v>
      </c>
      <c r="G33" s="269">
        <v>12</v>
      </c>
      <c r="H33" s="271">
        <v>2</v>
      </c>
      <c r="I33" s="269">
        <v>0</v>
      </c>
      <c r="J33" s="271">
        <v>0</v>
      </c>
      <c r="K33" s="269">
        <v>4</v>
      </c>
      <c r="L33" s="271">
        <v>18</v>
      </c>
      <c r="M33" s="269">
        <v>81</v>
      </c>
      <c r="N33" s="271">
        <v>0</v>
      </c>
      <c r="O33" s="269">
        <v>0</v>
      </c>
      <c r="P33" s="271">
        <v>73</v>
      </c>
      <c r="Q33" s="269">
        <v>266</v>
      </c>
      <c r="R33" s="271">
        <v>2</v>
      </c>
      <c r="S33" s="269">
        <v>15</v>
      </c>
      <c r="T33" s="271">
        <v>1</v>
      </c>
      <c r="U33" s="269">
        <v>6</v>
      </c>
      <c r="V33" s="125">
        <f t="shared" si="2"/>
        <v>104</v>
      </c>
      <c r="W33" s="126">
        <f t="shared" si="2"/>
        <v>384</v>
      </c>
      <c r="X33" s="273">
        <f t="shared" si="3"/>
        <v>488</v>
      </c>
    </row>
    <row r="34" spans="1:24" x14ac:dyDescent="0.3">
      <c r="A34" s="127" t="s">
        <v>936</v>
      </c>
      <c r="B34" s="128" t="s">
        <v>38</v>
      </c>
      <c r="C34" s="127">
        <v>5</v>
      </c>
      <c r="D34" s="271">
        <v>0</v>
      </c>
      <c r="E34" s="269">
        <v>0</v>
      </c>
      <c r="F34" s="271">
        <v>8</v>
      </c>
      <c r="G34" s="269">
        <v>10</v>
      </c>
      <c r="H34" s="271">
        <v>0</v>
      </c>
      <c r="I34" s="269">
        <v>0</v>
      </c>
      <c r="J34" s="271">
        <v>0</v>
      </c>
      <c r="K34" s="269">
        <v>0</v>
      </c>
      <c r="L34" s="271">
        <v>17</v>
      </c>
      <c r="M34" s="269">
        <v>27</v>
      </c>
      <c r="N34" s="271">
        <v>0</v>
      </c>
      <c r="O34" s="269">
        <v>0</v>
      </c>
      <c r="P34" s="271">
        <v>113</v>
      </c>
      <c r="Q34" s="269">
        <v>77</v>
      </c>
      <c r="R34" s="271">
        <v>3</v>
      </c>
      <c r="S34" s="269">
        <v>4</v>
      </c>
      <c r="T34" s="271">
        <v>3</v>
      </c>
      <c r="U34" s="269">
        <v>1</v>
      </c>
      <c r="V34" s="125">
        <f t="shared" si="2"/>
        <v>144</v>
      </c>
      <c r="W34" s="126">
        <f t="shared" si="2"/>
        <v>119</v>
      </c>
      <c r="X34" s="273">
        <f t="shared" si="3"/>
        <v>263</v>
      </c>
    </row>
    <row r="35" spans="1:24" x14ac:dyDescent="0.3">
      <c r="A35" s="127" t="s">
        <v>908</v>
      </c>
      <c r="B35" s="128" t="s">
        <v>17</v>
      </c>
      <c r="C35" s="127">
        <v>5</v>
      </c>
      <c r="D35" s="271">
        <v>0</v>
      </c>
      <c r="E35" s="269">
        <v>0</v>
      </c>
      <c r="F35" s="271">
        <v>0</v>
      </c>
      <c r="G35" s="269">
        <v>2</v>
      </c>
      <c r="H35" s="271">
        <v>0</v>
      </c>
      <c r="I35" s="269">
        <v>0</v>
      </c>
      <c r="J35" s="271">
        <v>0</v>
      </c>
      <c r="K35" s="269">
        <v>0</v>
      </c>
      <c r="L35" s="271">
        <v>0</v>
      </c>
      <c r="M35" s="269">
        <v>19</v>
      </c>
      <c r="N35" s="271">
        <v>0</v>
      </c>
      <c r="O35" s="269">
        <v>0</v>
      </c>
      <c r="P35" s="271">
        <v>6</v>
      </c>
      <c r="Q35" s="269">
        <v>57</v>
      </c>
      <c r="R35" s="271">
        <v>0</v>
      </c>
      <c r="S35" s="269">
        <v>2</v>
      </c>
      <c r="T35" s="271">
        <v>0</v>
      </c>
      <c r="U35" s="269">
        <v>1</v>
      </c>
      <c r="V35" s="125">
        <f t="shared" si="2"/>
        <v>6</v>
      </c>
      <c r="W35" s="126">
        <f t="shared" si="2"/>
        <v>81</v>
      </c>
      <c r="X35" s="273">
        <f t="shared" si="3"/>
        <v>87</v>
      </c>
    </row>
    <row r="36" spans="1:24" x14ac:dyDescent="0.3">
      <c r="A36" s="127" t="s">
        <v>937</v>
      </c>
      <c r="B36" s="128" t="s">
        <v>18</v>
      </c>
      <c r="C36" s="127">
        <v>5</v>
      </c>
      <c r="D36" s="271">
        <v>0</v>
      </c>
      <c r="E36" s="269">
        <v>0</v>
      </c>
      <c r="F36" s="271">
        <v>0</v>
      </c>
      <c r="G36" s="269">
        <v>1</v>
      </c>
      <c r="H36" s="271">
        <v>0</v>
      </c>
      <c r="I36" s="269">
        <v>0</v>
      </c>
      <c r="J36" s="271">
        <v>0</v>
      </c>
      <c r="K36" s="269">
        <v>0</v>
      </c>
      <c r="L36" s="271">
        <v>1</v>
      </c>
      <c r="M36" s="269">
        <v>0</v>
      </c>
      <c r="N36" s="271">
        <v>0</v>
      </c>
      <c r="O36" s="269">
        <v>0</v>
      </c>
      <c r="P36" s="271">
        <v>16</v>
      </c>
      <c r="Q36" s="269">
        <v>26</v>
      </c>
      <c r="R36" s="271">
        <v>1</v>
      </c>
      <c r="S36" s="269">
        <v>2</v>
      </c>
      <c r="T36" s="271">
        <v>0</v>
      </c>
      <c r="U36" s="269">
        <v>0</v>
      </c>
      <c r="V36" s="125">
        <f t="shared" si="2"/>
        <v>18</v>
      </c>
      <c r="W36" s="126">
        <f t="shared" si="2"/>
        <v>29</v>
      </c>
      <c r="X36" s="273">
        <f t="shared" si="3"/>
        <v>47</v>
      </c>
    </row>
    <row r="37" spans="1:24" x14ac:dyDescent="0.3">
      <c r="A37" s="127" t="s">
        <v>938</v>
      </c>
      <c r="B37" s="128" t="s">
        <v>19</v>
      </c>
      <c r="C37" s="127">
        <v>5</v>
      </c>
      <c r="D37" s="271">
        <v>0</v>
      </c>
      <c r="E37" s="269">
        <v>0</v>
      </c>
      <c r="F37" s="271">
        <v>2</v>
      </c>
      <c r="G37" s="269">
        <v>0</v>
      </c>
      <c r="H37" s="271">
        <v>0</v>
      </c>
      <c r="I37" s="269">
        <v>1</v>
      </c>
      <c r="J37" s="271">
        <v>0</v>
      </c>
      <c r="K37" s="269">
        <v>0</v>
      </c>
      <c r="L37" s="271">
        <v>4</v>
      </c>
      <c r="M37" s="269">
        <v>5</v>
      </c>
      <c r="N37" s="271">
        <v>0</v>
      </c>
      <c r="O37" s="269">
        <v>0</v>
      </c>
      <c r="P37" s="271">
        <v>34</v>
      </c>
      <c r="Q37" s="269">
        <v>12</v>
      </c>
      <c r="R37" s="271">
        <v>1</v>
      </c>
      <c r="S37" s="269">
        <v>2</v>
      </c>
      <c r="T37" s="271">
        <v>1</v>
      </c>
      <c r="U37" s="269">
        <v>0</v>
      </c>
      <c r="V37" s="125">
        <f t="shared" si="2"/>
        <v>42</v>
      </c>
      <c r="W37" s="126">
        <f t="shared" si="2"/>
        <v>20</v>
      </c>
      <c r="X37" s="273">
        <f t="shared" si="3"/>
        <v>62</v>
      </c>
    </row>
    <row r="38" spans="1:24" x14ac:dyDescent="0.3">
      <c r="A38" s="127" t="s">
        <v>939</v>
      </c>
      <c r="B38" s="128" t="s">
        <v>20</v>
      </c>
      <c r="C38" s="127">
        <v>5</v>
      </c>
      <c r="D38" s="271">
        <v>0</v>
      </c>
      <c r="E38" s="269">
        <v>0</v>
      </c>
      <c r="F38" s="271">
        <v>2</v>
      </c>
      <c r="G38" s="269">
        <v>1</v>
      </c>
      <c r="H38" s="271">
        <v>0</v>
      </c>
      <c r="I38" s="269">
        <v>0</v>
      </c>
      <c r="J38" s="271">
        <v>2</v>
      </c>
      <c r="K38" s="269">
        <v>1</v>
      </c>
      <c r="L38" s="271">
        <v>3</v>
      </c>
      <c r="M38" s="269">
        <v>0</v>
      </c>
      <c r="N38" s="271">
        <v>0</v>
      </c>
      <c r="O38" s="269">
        <v>0</v>
      </c>
      <c r="P38" s="271">
        <v>66</v>
      </c>
      <c r="Q38" s="269">
        <v>20</v>
      </c>
      <c r="R38" s="271">
        <v>1</v>
      </c>
      <c r="S38" s="269">
        <v>1</v>
      </c>
      <c r="T38" s="271">
        <v>2</v>
      </c>
      <c r="U38" s="269">
        <v>0</v>
      </c>
      <c r="V38" s="125">
        <f t="shared" si="2"/>
        <v>76</v>
      </c>
      <c r="W38" s="126">
        <f t="shared" si="2"/>
        <v>23</v>
      </c>
      <c r="X38" s="273">
        <f t="shared" si="3"/>
        <v>99</v>
      </c>
    </row>
    <row r="39" spans="1:24" x14ac:dyDescent="0.3">
      <c r="A39" s="127" t="s">
        <v>940</v>
      </c>
      <c r="B39" s="128" t="s">
        <v>21</v>
      </c>
      <c r="C39" s="127">
        <v>5</v>
      </c>
      <c r="D39" s="271">
        <v>0</v>
      </c>
      <c r="E39" s="269">
        <v>0</v>
      </c>
      <c r="F39" s="271">
        <v>3</v>
      </c>
      <c r="G39" s="269">
        <v>2</v>
      </c>
      <c r="H39" s="271">
        <v>1</v>
      </c>
      <c r="I39" s="269">
        <v>0</v>
      </c>
      <c r="J39" s="271">
        <v>0</v>
      </c>
      <c r="K39" s="269">
        <v>1</v>
      </c>
      <c r="L39" s="271">
        <v>10</v>
      </c>
      <c r="M39" s="269">
        <v>6</v>
      </c>
      <c r="N39" s="271">
        <v>0</v>
      </c>
      <c r="O39" s="269">
        <v>0</v>
      </c>
      <c r="P39" s="271">
        <v>39</v>
      </c>
      <c r="Q39" s="269">
        <v>22</v>
      </c>
      <c r="R39" s="271">
        <v>3</v>
      </c>
      <c r="S39" s="269">
        <v>1</v>
      </c>
      <c r="T39" s="271">
        <v>1</v>
      </c>
      <c r="U39" s="269">
        <v>0</v>
      </c>
      <c r="V39" s="125">
        <f t="shared" si="2"/>
        <v>57</v>
      </c>
      <c r="W39" s="126">
        <f t="shared" si="2"/>
        <v>32</v>
      </c>
      <c r="X39" s="273">
        <f t="shared" si="3"/>
        <v>89</v>
      </c>
    </row>
    <row r="40" spans="1:24" x14ac:dyDescent="0.3">
      <c r="A40" s="127" t="s">
        <v>941</v>
      </c>
      <c r="B40" s="128" t="s">
        <v>22</v>
      </c>
      <c r="C40" s="127">
        <v>5</v>
      </c>
      <c r="D40" s="271">
        <v>0</v>
      </c>
      <c r="E40" s="269">
        <v>1</v>
      </c>
      <c r="F40" s="271">
        <v>1</v>
      </c>
      <c r="G40" s="269">
        <v>3</v>
      </c>
      <c r="H40" s="271">
        <v>0</v>
      </c>
      <c r="I40" s="269">
        <v>0</v>
      </c>
      <c r="J40" s="271">
        <v>0</v>
      </c>
      <c r="K40" s="269">
        <v>0</v>
      </c>
      <c r="L40" s="271">
        <v>14</v>
      </c>
      <c r="M40" s="269">
        <v>22</v>
      </c>
      <c r="N40" s="271">
        <v>0</v>
      </c>
      <c r="O40" s="269">
        <v>0</v>
      </c>
      <c r="P40" s="271">
        <v>22</v>
      </c>
      <c r="Q40" s="269">
        <v>38</v>
      </c>
      <c r="R40" s="271">
        <v>3</v>
      </c>
      <c r="S40" s="269">
        <v>2</v>
      </c>
      <c r="T40" s="271">
        <v>2</v>
      </c>
      <c r="U40" s="269">
        <v>2</v>
      </c>
      <c r="V40" s="125">
        <f t="shared" si="2"/>
        <v>42</v>
      </c>
      <c r="W40" s="126">
        <f t="shared" si="2"/>
        <v>68</v>
      </c>
      <c r="X40" s="273">
        <f t="shared" si="3"/>
        <v>110</v>
      </c>
    </row>
    <row r="41" spans="1:24" x14ac:dyDescent="0.3">
      <c r="A41" s="127" t="s">
        <v>1022</v>
      </c>
      <c r="B41" s="128" t="s">
        <v>23</v>
      </c>
      <c r="C41" s="127">
        <v>5</v>
      </c>
      <c r="D41" s="271">
        <v>0</v>
      </c>
      <c r="E41" s="269">
        <v>0</v>
      </c>
      <c r="F41" s="271">
        <v>1</v>
      </c>
      <c r="G41" s="269">
        <v>2</v>
      </c>
      <c r="H41" s="271">
        <v>0</v>
      </c>
      <c r="I41" s="269">
        <v>0</v>
      </c>
      <c r="J41" s="271">
        <v>0</v>
      </c>
      <c r="K41" s="269">
        <v>0</v>
      </c>
      <c r="L41" s="271">
        <v>6</v>
      </c>
      <c r="M41" s="269">
        <v>7</v>
      </c>
      <c r="N41" s="271">
        <v>0</v>
      </c>
      <c r="O41" s="269">
        <v>0</v>
      </c>
      <c r="P41" s="271">
        <v>15</v>
      </c>
      <c r="Q41" s="269">
        <v>33</v>
      </c>
      <c r="R41" s="271">
        <v>1</v>
      </c>
      <c r="S41" s="269">
        <v>2</v>
      </c>
      <c r="T41" s="271">
        <v>0</v>
      </c>
      <c r="U41" s="269">
        <v>0</v>
      </c>
      <c r="V41" s="125">
        <f t="shared" si="2"/>
        <v>23</v>
      </c>
      <c r="W41" s="126">
        <f t="shared" si="2"/>
        <v>44</v>
      </c>
      <c r="X41" s="273">
        <f t="shared" si="3"/>
        <v>67</v>
      </c>
    </row>
    <row r="42" spans="1:24" x14ac:dyDescent="0.3">
      <c r="A42" s="127" t="s">
        <v>942</v>
      </c>
      <c r="B42" s="128" t="s">
        <v>24</v>
      </c>
      <c r="C42" s="127">
        <v>5</v>
      </c>
      <c r="D42" s="271">
        <v>0</v>
      </c>
      <c r="E42" s="269">
        <v>0</v>
      </c>
      <c r="F42" s="271">
        <v>1</v>
      </c>
      <c r="G42" s="269">
        <v>8</v>
      </c>
      <c r="H42" s="271">
        <v>0</v>
      </c>
      <c r="I42" s="269">
        <v>0</v>
      </c>
      <c r="J42" s="271">
        <v>0</v>
      </c>
      <c r="K42" s="269">
        <v>0</v>
      </c>
      <c r="L42" s="271">
        <v>2</v>
      </c>
      <c r="M42" s="269">
        <v>7</v>
      </c>
      <c r="N42" s="271">
        <v>0</v>
      </c>
      <c r="O42" s="269">
        <v>0</v>
      </c>
      <c r="P42" s="271">
        <v>43</v>
      </c>
      <c r="Q42" s="269">
        <v>82</v>
      </c>
      <c r="R42" s="271">
        <v>1</v>
      </c>
      <c r="S42" s="269">
        <v>4</v>
      </c>
      <c r="T42" s="271">
        <v>1</v>
      </c>
      <c r="U42" s="269">
        <v>1</v>
      </c>
      <c r="V42" s="125">
        <f t="shared" si="2"/>
        <v>48</v>
      </c>
      <c r="W42" s="126">
        <f t="shared" si="2"/>
        <v>102</v>
      </c>
      <c r="X42" s="273">
        <f t="shared" si="3"/>
        <v>150</v>
      </c>
    </row>
    <row r="43" spans="1:24" x14ac:dyDescent="0.3">
      <c r="A43" s="127" t="s">
        <v>909</v>
      </c>
      <c r="B43" s="128" t="s">
        <v>25</v>
      </c>
      <c r="C43" s="127">
        <v>5</v>
      </c>
      <c r="D43" s="271">
        <v>0</v>
      </c>
      <c r="E43" s="269">
        <v>0</v>
      </c>
      <c r="F43" s="271">
        <v>0</v>
      </c>
      <c r="G43" s="269">
        <v>0</v>
      </c>
      <c r="H43" s="271">
        <v>0</v>
      </c>
      <c r="I43" s="269">
        <v>0</v>
      </c>
      <c r="J43" s="271">
        <v>0</v>
      </c>
      <c r="K43" s="269">
        <v>0</v>
      </c>
      <c r="L43" s="271">
        <v>0</v>
      </c>
      <c r="M43" s="269">
        <v>0</v>
      </c>
      <c r="N43" s="271">
        <v>0</v>
      </c>
      <c r="O43" s="269">
        <v>0</v>
      </c>
      <c r="P43" s="271">
        <v>4</v>
      </c>
      <c r="Q43" s="269">
        <v>11</v>
      </c>
      <c r="R43" s="271">
        <v>1</v>
      </c>
      <c r="S43" s="269">
        <v>0</v>
      </c>
      <c r="T43" s="271">
        <v>0</v>
      </c>
      <c r="U43" s="269">
        <v>0</v>
      </c>
      <c r="V43" s="125">
        <f t="shared" si="2"/>
        <v>5</v>
      </c>
      <c r="W43" s="126">
        <f t="shared" si="2"/>
        <v>11</v>
      </c>
      <c r="X43" s="273">
        <f t="shared" si="3"/>
        <v>16</v>
      </c>
    </row>
    <row r="44" spans="1:24" x14ac:dyDescent="0.3">
      <c r="A44" s="127" t="s">
        <v>943</v>
      </c>
      <c r="B44" s="128" t="s">
        <v>26</v>
      </c>
      <c r="C44" s="127">
        <v>5</v>
      </c>
      <c r="D44" s="271">
        <v>0</v>
      </c>
      <c r="E44" s="269">
        <v>1</v>
      </c>
      <c r="F44" s="271">
        <v>9</v>
      </c>
      <c r="G44" s="269">
        <v>2</v>
      </c>
      <c r="H44" s="271">
        <v>1</v>
      </c>
      <c r="I44" s="269">
        <v>1</v>
      </c>
      <c r="J44" s="271">
        <v>0</v>
      </c>
      <c r="K44" s="269">
        <v>2</v>
      </c>
      <c r="L44" s="271">
        <v>9</v>
      </c>
      <c r="M44" s="269">
        <v>1</v>
      </c>
      <c r="N44" s="271">
        <v>0</v>
      </c>
      <c r="O44" s="269">
        <v>0</v>
      </c>
      <c r="P44" s="271">
        <v>56</v>
      </c>
      <c r="Q44" s="269">
        <v>30</v>
      </c>
      <c r="R44" s="271">
        <v>3</v>
      </c>
      <c r="S44" s="269">
        <v>1</v>
      </c>
      <c r="T44" s="271">
        <v>1</v>
      </c>
      <c r="U44" s="269">
        <v>1</v>
      </c>
      <c r="V44" s="125">
        <f t="shared" si="2"/>
        <v>79</v>
      </c>
      <c r="W44" s="126">
        <f t="shared" si="2"/>
        <v>39</v>
      </c>
      <c r="X44" s="273">
        <f t="shared" si="3"/>
        <v>118</v>
      </c>
    </row>
    <row r="45" spans="1:24" x14ac:dyDescent="0.3">
      <c r="A45" s="127" t="s">
        <v>1023</v>
      </c>
      <c r="B45" s="128" t="s">
        <v>27</v>
      </c>
      <c r="C45" s="127">
        <v>5</v>
      </c>
      <c r="D45" s="271">
        <v>0</v>
      </c>
      <c r="E45" s="269">
        <v>0</v>
      </c>
      <c r="F45" s="271">
        <v>0</v>
      </c>
      <c r="G45" s="269">
        <v>1</v>
      </c>
      <c r="H45" s="271">
        <v>0</v>
      </c>
      <c r="I45" s="269">
        <v>0</v>
      </c>
      <c r="J45" s="271">
        <v>0</v>
      </c>
      <c r="K45" s="269">
        <v>1</v>
      </c>
      <c r="L45" s="271">
        <v>0</v>
      </c>
      <c r="M45" s="269">
        <v>11</v>
      </c>
      <c r="N45" s="271">
        <v>0</v>
      </c>
      <c r="O45" s="269">
        <v>0</v>
      </c>
      <c r="P45" s="271">
        <v>0</v>
      </c>
      <c r="Q45" s="269">
        <v>71</v>
      </c>
      <c r="R45" s="271">
        <v>0</v>
      </c>
      <c r="S45" s="269">
        <v>0</v>
      </c>
      <c r="T45" s="271">
        <v>0</v>
      </c>
      <c r="U45" s="269">
        <v>2</v>
      </c>
      <c r="V45" s="125">
        <f t="shared" si="2"/>
        <v>0</v>
      </c>
      <c r="W45" s="126">
        <f t="shared" si="2"/>
        <v>86</v>
      </c>
      <c r="X45" s="273">
        <f t="shared" si="3"/>
        <v>86</v>
      </c>
    </row>
    <row r="46" spans="1:24" x14ac:dyDescent="0.3">
      <c r="A46" s="127" t="s">
        <v>1016</v>
      </c>
      <c r="B46" s="128" t="s">
        <v>1015</v>
      </c>
      <c r="C46" s="127">
        <v>5</v>
      </c>
      <c r="D46" s="271">
        <v>0</v>
      </c>
      <c r="E46" s="269">
        <v>0</v>
      </c>
      <c r="F46" s="271">
        <v>0</v>
      </c>
      <c r="G46" s="269">
        <v>0</v>
      </c>
      <c r="H46" s="271">
        <v>0</v>
      </c>
      <c r="I46" s="269">
        <v>0</v>
      </c>
      <c r="J46" s="271">
        <v>0</v>
      </c>
      <c r="K46" s="269">
        <v>0</v>
      </c>
      <c r="L46" s="271">
        <v>0</v>
      </c>
      <c r="M46" s="269">
        <v>0</v>
      </c>
      <c r="N46" s="271">
        <v>0</v>
      </c>
      <c r="O46" s="269">
        <v>0</v>
      </c>
      <c r="P46" s="271">
        <v>0</v>
      </c>
      <c r="Q46" s="269">
        <v>1</v>
      </c>
      <c r="R46" s="271">
        <v>0</v>
      </c>
      <c r="S46" s="269">
        <v>0</v>
      </c>
      <c r="T46" s="271">
        <v>0</v>
      </c>
      <c r="U46" s="269">
        <v>0</v>
      </c>
      <c r="V46" s="125">
        <f t="shared" si="2"/>
        <v>0</v>
      </c>
      <c r="W46" s="126">
        <f t="shared" si="2"/>
        <v>1</v>
      </c>
      <c r="X46" s="273">
        <f t="shared" si="3"/>
        <v>1</v>
      </c>
    </row>
    <row r="47" spans="1:24" x14ac:dyDescent="0.3">
      <c r="A47" s="127" t="s">
        <v>905</v>
      </c>
      <c r="B47" s="128" t="s">
        <v>53</v>
      </c>
      <c r="C47" s="127">
        <v>5</v>
      </c>
      <c r="D47" s="125">
        <v>0</v>
      </c>
      <c r="E47" s="126">
        <v>3</v>
      </c>
      <c r="F47" s="125">
        <v>6</v>
      </c>
      <c r="G47" s="126">
        <v>23</v>
      </c>
      <c r="H47" s="125">
        <v>0</v>
      </c>
      <c r="I47" s="126">
        <v>1</v>
      </c>
      <c r="J47" s="125">
        <v>3</v>
      </c>
      <c r="K47" s="126">
        <v>12</v>
      </c>
      <c r="L47" s="125">
        <v>10</v>
      </c>
      <c r="M47" s="126">
        <v>82</v>
      </c>
      <c r="N47" s="125">
        <v>0</v>
      </c>
      <c r="O47" s="126">
        <v>1</v>
      </c>
      <c r="P47" s="125">
        <v>108</v>
      </c>
      <c r="Q47" s="126">
        <v>707</v>
      </c>
      <c r="R47" s="125">
        <v>5</v>
      </c>
      <c r="S47" s="126">
        <v>14</v>
      </c>
      <c r="T47" s="125">
        <v>1</v>
      </c>
      <c r="U47" s="126">
        <v>13</v>
      </c>
      <c r="V47" s="125">
        <f t="shared" si="2"/>
        <v>133</v>
      </c>
      <c r="W47" s="126">
        <f>E47+G47+I47+K47+M47+O47+Q47+S47+U47</f>
        <v>856</v>
      </c>
      <c r="X47" s="273">
        <f t="shared" si="3"/>
        <v>989</v>
      </c>
    </row>
    <row r="48" spans="1:24" x14ac:dyDescent="0.3">
      <c r="A48" s="127" t="s">
        <v>906</v>
      </c>
      <c r="B48" s="128" t="s">
        <v>36</v>
      </c>
      <c r="C48" s="127">
        <v>5</v>
      </c>
      <c r="D48" s="271">
        <v>2</v>
      </c>
      <c r="E48" s="269">
        <v>2</v>
      </c>
      <c r="F48" s="271">
        <v>8</v>
      </c>
      <c r="G48" s="269">
        <v>16</v>
      </c>
      <c r="H48" s="271">
        <v>0</v>
      </c>
      <c r="I48" s="269">
        <v>0</v>
      </c>
      <c r="J48" s="271">
        <v>3</v>
      </c>
      <c r="K48" s="269">
        <v>9</v>
      </c>
      <c r="L48" s="271">
        <v>27</v>
      </c>
      <c r="M48" s="269">
        <v>34</v>
      </c>
      <c r="N48" s="271">
        <v>0</v>
      </c>
      <c r="O48" s="269">
        <v>1</v>
      </c>
      <c r="P48" s="271">
        <v>250</v>
      </c>
      <c r="Q48" s="269">
        <v>172</v>
      </c>
      <c r="R48" s="271">
        <v>6</v>
      </c>
      <c r="S48" s="269">
        <v>11</v>
      </c>
      <c r="T48" s="271">
        <v>4</v>
      </c>
      <c r="U48" s="269">
        <v>2</v>
      </c>
      <c r="V48" s="125">
        <f t="shared" si="2"/>
        <v>300</v>
      </c>
      <c r="W48" s="126">
        <f t="shared" si="2"/>
        <v>247</v>
      </c>
      <c r="X48" s="273">
        <f t="shared" si="3"/>
        <v>547</v>
      </c>
    </row>
    <row r="49" spans="1:24" x14ac:dyDescent="0.3">
      <c r="A49" s="127" t="s">
        <v>910</v>
      </c>
      <c r="B49" s="128" t="s">
        <v>28</v>
      </c>
      <c r="C49" s="127">
        <v>5</v>
      </c>
      <c r="D49" s="271">
        <v>0</v>
      </c>
      <c r="E49" s="269">
        <v>1</v>
      </c>
      <c r="F49" s="271">
        <v>6</v>
      </c>
      <c r="G49" s="269">
        <v>3</v>
      </c>
      <c r="H49" s="271">
        <v>0</v>
      </c>
      <c r="I49" s="269">
        <v>0</v>
      </c>
      <c r="J49" s="271">
        <v>2</v>
      </c>
      <c r="K49" s="269">
        <v>1</v>
      </c>
      <c r="L49" s="271">
        <v>10</v>
      </c>
      <c r="M49" s="269">
        <v>4</v>
      </c>
      <c r="N49" s="271">
        <v>0</v>
      </c>
      <c r="O49" s="269">
        <v>0</v>
      </c>
      <c r="P49" s="271">
        <v>91</v>
      </c>
      <c r="Q49" s="269">
        <v>106</v>
      </c>
      <c r="R49" s="271">
        <v>4</v>
      </c>
      <c r="S49" s="269">
        <v>5</v>
      </c>
      <c r="T49" s="271">
        <v>2</v>
      </c>
      <c r="U49" s="269">
        <v>0</v>
      </c>
      <c r="V49" s="125">
        <f t="shared" si="2"/>
        <v>115</v>
      </c>
      <c r="W49" s="126">
        <f t="shared" si="2"/>
        <v>120</v>
      </c>
      <c r="X49" s="273">
        <f t="shared" si="3"/>
        <v>235</v>
      </c>
    </row>
    <row r="50" spans="1:24" x14ac:dyDescent="0.3">
      <c r="A50" s="127" t="s">
        <v>907</v>
      </c>
      <c r="B50" s="128" t="s">
        <v>29</v>
      </c>
      <c r="C50" s="127">
        <v>5</v>
      </c>
      <c r="D50" s="271">
        <v>1</v>
      </c>
      <c r="E50" s="269">
        <v>2</v>
      </c>
      <c r="F50" s="271">
        <v>1</v>
      </c>
      <c r="G50" s="269">
        <v>0</v>
      </c>
      <c r="H50" s="271">
        <v>0</v>
      </c>
      <c r="I50" s="269">
        <v>0</v>
      </c>
      <c r="J50" s="271">
        <v>3</v>
      </c>
      <c r="K50" s="269">
        <v>0</v>
      </c>
      <c r="L50" s="271">
        <v>3</v>
      </c>
      <c r="M50" s="269">
        <v>3</v>
      </c>
      <c r="N50" s="271">
        <v>0</v>
      </c>
      <c r="O50" s="269">
        <v>0</v>
      </c>
      <c r="P50" s="271">
        <v>54</v>
      </c>
      <c r="Q50" s="269">
        <v>16</v>
      </c>
      <c r="R50" s="271">
        <v>3</v>
      </c>
      <c r="S50" s="269">
        <v>0</v>
      </c>
      <c r="T50" s="271">
        <v>1</v>
      </c>
      <c r="U50" s="269">
        <v>0</v>
      </c>
      <c r="V50" s="125">
        <f t="shared" si="2"/>
        <v>66</v>
      </c>
      <c r="W50" s="126">
        <f t="shared" si="2"/>
        <v>21</v>
      </c>
      <c r="X50" s="273">
        <f t="shared" si="3"/>
        <v>87</v>
      </c>
    </row>
    <row r="51" spans="1:24" x14ac:dyDescent="0.3">
      <c r="A51" s="129" t="s">
        <v>944</v>
      </c>
      <c r="B51" s="130" t="s">
        <v>45</v>
      </c>
      <c r="C51" s="127">
        <v>5</v>
      </c>
      <c r="D51" s="272">
        <v>0</v>
      </c>
      <c r="E51" s="269">
        <v>0</v>
      </c>
      <c r="F51" s="272">
        <v>4</v>
      </c>
      <c r="G51" s="269">
        <v>0</v>
      </c>
      <c r="H51" s="272">
        <v>1</v>
      </c>
      <c r="I51" s="270">
        <v>0</v>
      </c>
      <c r="J51" s="272">
        <v>0</v>
      </c>
      <c r="K51" s="270">
        <v>0</v>
      </c>
      <c r="L51" s="272">
        <v>8</v>
      </c>
      <c r="M51" s="270">
        <v>0</v>
      </c>
      <c r="N51" s="272">
        <v>0</v>
      </c>
      <c r="O51" s="270">
        <v>0</v>
      </c>
      <c r="P51" s="272">
        <v>76</v>
      </c>
      <c r="Q51" s="270">
        <v>39</v>
      </c>
      <c r="R51" s="272">
        <v>2</v>
      </c>
      <c r="S51" s="270">
        <v>0</v>
      </c>
      <c r="T51" s="272">
        <v>1</v>
      </c>
      <c r="U51" s="269">
        <v>1</v>
      </c>
      <c r="V51" s="125">
        <f t="shared" si="2"/>
        <v>92</v>
      </c>
      <c r="W51" s="126">
        <f t="shared" si="2"/>
        <v>40</v>
      </c>
      <c r="X51" s="273">
        <f t="shared" si="3"/>
        <v>132</v>
      </c>
    </row>
    <row r="52" spans="1:24" ht="15" customHeight="1" x14ac:dyDescent="0.3">
      <c r="A52" s="297" t="s">
        <v>697</v>
      </c>
      <c r="B52" s="297"/>
      <c r="C52" s="282"/>
      <c r="D52" s="283">
        <f t="shared" ref="D52:U52" si="4">SUM(D53:D56)</f>
        <v>0</v>
      </c>
      <c r="E52" s="284">
        <f t="shared" si="4"/>
        <v>0</v>
      </c>
      <c r="F52" s="283">
        <f t="shared" si="4"/>
        <v>0</v>
      </c>
      <c r="G52" s="284">
        <f t="shared" si="4"/>
        <v>0</v>
      </c>
      <c r="H52" s="283">
        <f t="shared" si="4"/>
        <v>0</v>
      </c>
      <c r="I52" s="284">
        <f t="shared" si="4"/>
        <v>0</v>
      </c>
      <c r="J52" s="283">
        <f t="shared" si="4"/>
        <v>0</v>
      </c>
      <c r="K52" s="284">
        <f t="shared" si="4"/>
        <v>0</v>
      </c>
      <c r="L52" s="283">
        <f t="shared" si="4"/>
        <v>2</v>
      </c>
      <c r="M52" s="284">
        <f t="shared" si="4"/>
        <v>1</v>
      </c>
      <c r="N52" s="283">
        <f t="shared" si="4"/>
        <v>0</v>
      </c>
      <c r="O52" s="284">
        <f t="shared" si="4"/>
        <v>0</v>
      </c>
      <c r="P52" s="283">
        <f t="shared" si="4"/>
        <v>1</v>
      </c>
      <c r="Q52" s="284">
        <f t="shared" si="4"/>
        <v>2</v>
      </c>
      <c r="R52" s="283">
        <f t="shared" si="4"/>
        <v>0</v>
      </c>
      <c r="S52" s="284">
        <f t="shared" si="4"/>
        <v>1</v>
      </c>
      <c r="T52" s="283">
        <f t="shared" si="4"/>
        <v>0</v>
      </c>
      <c r="U52" s="284">
        <f t="shared" si="4"/>
        <v>1</v>
      </c>
      <c r="V52" s="283">
        <f t="shared" si="2"/>
        <v>3</v>
      </c>
      <c r="W52" s="285">
        <f t="shared" si="2"/>
        <v>5</v>
      </c>
      <c r="X52" s="275">
        <f t="shared" si="3"/>
        <v>8</v>
      </c>
    </row>
    <row r="53" spans="1:24" x14ac:dyDescent="0.3">
      <c r="A53" s="123" t="s">
        <v>912</v>
      </c>
      <c r="B53" s="124" t="s">
        <v>31</v>
      </c>
      <c r="C53" s="127">
        <v>6</v>
      </c>
      <c r="D53" s="125">
        <v>0</v>
      </c>
      <c r="E53" s="126">
        <v>0</v>
      </c>
      <c r="F53" s="125">
        <v>0</v>
      </c>
      <c r="G53" s="126">
        <v>0</v>
      </c>
      <c r="H53" s="125">
        <v>0</v>
      </c>
      <c r="I53" s="126">
        <v>0</v>
      </c>
      <c r="J53" s="125">
        <v>0</v>
      </c>
      <c r="K53" s="126">
        <v>0</v>
      </c>
      <c r="L53" s="125">
        <v>1</v>
      </c>
      <c r="M53" s="126">
        <v>0</v>
      </c>
      <c r="N53" s="125">
        <v>0</v>
      </c>
      <c r="O53" s="126">
        <v>0</v>
      </c>
      <c r="P53" s="125">
        <v>0</v>
      </c>
      <c r="Q53" s="126">
        <v>0</v>
      </c>
      <c r="R53" s="125">
        <v>0</v>
      </c>
      <c r="S53" s="126">
        <v>1</v>
      </c>
      <c r="T53" s="125">
        <v>0</v>
      </c>
      <c r="U53" s="126">
        <v>1</v>
      </c>
      <c r="V53" s="125">
        <f t="shared" si="2"/>
        <v>1</v>
      </c>
      <c r="W53" s="126">
        <f t="shared" si="2"/>
        <v>2</v>
      </c>
      <c r="X53" s="273">
        <f t="shared" si="3"/>
        <v>3</v>
      </c>
    </row>
    <row r="54" spans="1:24" x14ac:dyDescent="0.3">
      <c r="A54" s="127" t="s">
        <v>915</v>
      </c>
      <c r="B54" s="128" t="s">
        <v>33</v>
      </c>
      <c r="C54" s="127">
        <v>6</v>
      </c>
      <c r="D54" s="125">
        <v>0</v>
      </c>
      <c r="E54" s="126">
        <v>0</v>
      </c>
      <c r="F54" s="125">
        <v>0</v>
      </c>
      <c r="G54" s="126">
        <v>0</v>
      </c>
      <c r="H54" s="125">
        <v>0</v>
      </c>
      <c r="I54" s="126">
        <v>0</v>
      </c>
      <c r="J54" s="125">
        <v>0</v>
      </c>
      <c r="K54" s="126">
        <v>0</v>
      </c>
      <c r="L54" s="125">
        <v>0</v>
      </c>
      <c r="M54" s="126">
        <v>1</v>
      </c>
      <c r="N54" s="125">
        <v>0</v>
      </c>
      <c r="O54" s="126">
        <v>0</v>
      </c>
      <c r="P54" s="125">
        <v>0</v>
      </c>
      <c r="Q54" s="126">
        <v>0</v>
      </c>
      <c r="R54" s="125">
        <v>0</v>
      </c>
      <c r="S54" s="126">
        <v>0</v>
      </c>
      <c r="T54" s="125">
        <v>0</v>
      </c>
      <c r="U54" s="126">
        <v>0</v>
      </c>
      <c r="V54" s="125">
        <f t="shared" si="2"/>
        <v>0</v>
      </c>
      <c r="W54" s="126">
        <f t="shared" si="2"/>
        <v>1</v>
      </c>
      <c r="X54" s="273">
        <f t="shared" si="3"/>
        <v>1</v>
      </c>
    </row>
    <row r="55" spans="1:24" x14ac:dyDescent="0.3">
      <c r="A55" s="127" t="s">
        <v>913</v>
      </c>
      <c r="B55" s="128" t="s">
        <v>46</v>
      </c>
      <c r="C55" s="127">
        <v>6</v>
      </c>
      <c r="D55" s="125">
        <v>0</v>
      </c>
      <c r="E55" s="126">
        <v>0</v>
      </c>
      <c r="F55" s="125">
        <v>0</v>
      </c>
      <c r="G55" s="126">
        <v>0</v>
      </c>
      <c r="H55" s="125">
        <v>0</v>
      </c>
      <c r="I55" s="126">
        <v>0</v>
      </c>
      <c r="J55" s="125">
        <v>0</v>
      </c>
      <c r="K55" s="126">
        <v>0</v>
      </c>
      <c r="L55" s="125">
        <v>1</v>
      </c>
      <c r="M55" s="126">
        <v>0</v>
      </c>
      <c r="N55" s="125">
        <v>0</v>
      </c>
      <c r="O55" s="126">
        <v>0</v>
      </c>
      <c r="P55" s="125">
        <v>1</v>
      </c>
      <c r="Q55" s="126">
        <v>1</v>
      </c>
      <c r="R55" s="125">
        <v>0</v>
      </c>
      <c r="S55" s="126">
        <v>0</v>
      </c>
      <c r="T55" s="125">
        <v>0</v>
      </c>
      <c r="U55" s="126">
        <v>0</v>
      </c>
      <c r="V55" s="125">
        <f t="shared" si="2"/>
        <v>2</v>
      </c>
      <c r="W55" s="126">
        <f t="shared" si="2"/>
        <v>1</v>
      </c>
      <c r="X55" s="273">
        <f t="shared" si="3"/>
        <v>3</v>
      </c>
    </row>
    <row r="56" spans="1:24" x14ac:dyDescent="0.3">
      <c r="A56" s="129" t="s">
        <v>914</v>
      </c>
      <c r="B56" s="130" t="s">
        <v>62</v>
      </c>
      <c r="C56" s="129">
        <v>6</v>
      </c>
      <c r="D56" s="125">
        <v>0</v>
      </c>
      <c r="E56" s="126">
        <v>0</v>
      </c>
      <c r="F56" s="125">
        <v>0</v>
      </c>
      <c r="G56" s="126">
        <v>0</v>
      </c>
      <c r="H56" s="125">
        <v>0</v>
      </c>
      <c r="I56" s="126">
        <v>0</v>
      </c>
      <c r="J56" s="125">
        <v>0</v>
      </c>
      <c r="K56" s="126">
        <v>0</v>
      </c>
      <c r="L56" s="125">
        <v>0</v>
      </c>
      <c r="M56" s="126">
        <v>0</v>
      </c>
      <c r="N56" s="125">
        <v>0</v>
      </c>
      <c r="O56" s="126">
        <v>0</v>
      </c>
      <c r="P56" s="125">
        <v>0</v>
      </c>
      <c r="Q56" s="126">
        <v>1</v>
      </c>
      <c r="R56" s="125">
        <v>0</v>
      </c>
      <c r="S56" s="126">
        <v>0</v>
      </c>
      <c r="T56" s="125">
        <v>0</v>
      </c>
      <c r="U56" s="126">
        <v>0</v>
      </c>
      <c r="V56" s="125">
        <f t="shared" si="2"/>
        <v>0</v>
      </c>
      <c r="W56" s="126">
        <f t="shared" si="2"/>
        <v>1</v>
      </c>
      <c r="X56" s="273">
        <f t="shared" si="3"/>
        <v>1</v>
      </c>
    </row>
    <row r="57" spans="1:24" ht="15" customHeight="1" x14ac:dyDescent="0.3">
      <c r="A57" s="296" t="s">
        <v>698</v>
      </c>
      <c r="B57" s="296"/>
      <c r="C57" s="117"/>
      <c r="D57" s="118">
        <f t="shared" ref="D57:U57" si="5">SUM(D58:D104)</f>
        <v>151</v>
      </c>
      <c r="E57" s="119">
        <f t="shared" si="5"/>
        <v>107</v>
      </c>
      <c r="F57" s="118">
        <f t="shared" si="5"/>
        <v>16</v>
      </c>
      <c r="G57" s="119">
        <f t="shared" si="5"/>
        <v>15</v>
      </c>
      <c r="H57" s="118">
        <f t="shared" si="5"/>
        <v>0</v>
      </c>
      <c r="I57" s="119">
        <f t="shared" si="5"/>
        <v>1</v>
      </c>
      <c r="J57" s="118">
        <f t="shared" si="5"/>
        <v>16</v>
      </c>
      <c r="K57" s="119">
        <f t="shared" si="5"/>
        <v>24</v>
      </c>
      <c r="L57" s="118">
        <f t="shared" si="5"/>
        <v>44</v>
      </c>
      <c r="M57" s="119">
        <f t="shared" si="5"/>
        <v>108</v>
      </c>
      <c r="N57" s="118">
        <f t="shared" si="5"/>
        <v>0</v>
      </c>
      <c r="O57" s="119">
        <f t="shared" si="5"/>
        <v>2</v>
      </c>
      <c r="P57" s="118">
        <f t="shared" si="5"/>
        <v>454</v>
      </c>
      <c r="Q57" s="119">
        <f t="shared" si="5"/>
        <v>767</v>
      </c>
      <c r="R57" s="118">
        <f t="shared" si="5"/>
        <v>11</v>
      </c>
      <c r="S57" s="119">
        <f t="shared" si="5"/>
        <v>26</v>
      </c>
      <c r="T57" s="118">
        <f t="shared" si="5"/>
        <v>21</v>
      </c>
      <c r="U57" s="119">
        <f t="shared" si="5"/>
        <v>26</v>
      </c>
      <c r="V57" s="120">
        <f t="shared" si="2"/>
        <v>713</v>
      </c>
      <c r="W57" s="121">
        <f t="shared" si="2"/>
        <v>1076</v>
      </c>
      <c r="X57" s="275">
        <f t="shared" si="3"/>
        <v>1789</v>
      </c>
    </row>
    <row r="58" spans="1:24" x14ac:dyDescent="0.3">
      <c r="A58" s="123" t="s">
        <v>699</v>
      </c>
      <c r="B58" s="124" t="s">
        <v>694</v>
      </c>
      <c r="C58" s="127">
        <v>7</v>
      </c>
      <c r="D58" s="125">
        <v>0</v>
      </c>
      <c r="E58" s="126">
        <v>6</v>
      </c>
      <c r="F58" s="125">
        <v>0</v>
      </c>
      <c r="G58" s="126">
        <v>0</v>
      </c>
      <c r="H58" s="125">
        <v>0</v>
      </c>
      <c r="I58" s="126">
        <v>0</v>
      </c>
      <c r="J58" s="125">
        <v>0</v>
      </c>
      <c r="K58" s="126">
        <v>1</v>
      </c>
      <c r="L58" s="125">
        <v>1</v>
      </c>
      <c r="M58" s="126">
        <v>4</v>
      </c>
      <c r="N58" s="125">
        <v>0</v>
      </c>
      <c r="O58" s="126">
        <v>0</v>
      </c>
      <c r="P58" s="125">
        <v>12</v>
      </c>
      <c r="Q58" s="126">
        <v>28</v>
      </c>
      <c r="R58" s="125">
        <v>0</v>
      </c>
      <c r="S58" s="126">
        <v>0</v>
      </c>
      <c r="T58" s="125">
        <v>3</v>
      </c>
      <c r="U58" s="126">
        <v>6</v>
      </c>
      <c r="V58" s="125">
        <f t="shared" si="2"/>
        <v>16</v>
      </c>
      <c r="W58" s="126">
        <f t="shared" si="2"/>
        <v>45</v>
      </c>
      <c r="X58" s="273">
        <f t="shared" si="3"/>
        <v>61</v>
      </c>
    </row>
    <row r="59" spans="1:24" x14ac:dyDescent="0.3">
      <c r="A59" s="127" t="s">
        <v>916</v>
      </c>
      <c r="B59" s="128" t="s">
        <v>47</v>
      </c>
      <c r="C59" s="127">
        <v>7</v>
      </c>
      <c r="D59" s="125">
        <v>4</v>
      </c>
      <c r="E59" s="126">
        <v>6</v>
      </c>
      <c r="F59" s="125">
        <v>0</v>
      </c>
      <c r="G59" s="126">
        <v>0</v>
      </c>
      <c r="H59" s="125">
        <v>0</v>
      </c>
      <c r="I59" s="126">
        <v>0</v>
      </c>
      <c r="J59" s="125">
        <v>0</v>
      </c>
      <c r="K59" s="126">
        <v>1</v>
      </c>
      <c r="L59" s="125">
        <v>2</v>
      </c>
      <c r="M59" s="126">
        <v>1</v>
      </c>
      <c r="N59" s="125">
        <v>0</v>
      </c>
      <c r="O59" s="126">
        <v>0</v>
      </c>
      <c r="P59" s="125">
        <v>7</v>
      </c>
      <c r="Q59" s="126">
        <v>15</v>
      </c>
      <c r="R59" s="125">
        <v>0</v>
      </c>
      <c r="S59" s="126">
        <v>0</v>
      </c>
      <c r="T59" s="125">
        <v>0</v>
      </c>
      <c r="U59" s="126">
        <v>0</v>
      </c>
      <c r="V59" s="125">
        <f t="shared" si="2"/>
        <v>13</v>
      </c>
      <c r="W59" s="126">
        <f t="shared" si="2"/>
        <v>23</v>
      </c>
      <c r="X59" s="273">
        <f t="shared" si="3"/>
        <v>36</v>
      </c>
    </row>
    <row r="60" spans="1:24" x14ac:dyDescent="0.3">
      <c r="A60" s="127" t="s">
        <v>917</v>
      </c>
      <c r="B60" s="128" t="s">
        <v>50</v>
      </c>
      <c r="C60" s="127">
        <v>7</v>
      </c>
      <c r="D60" s="125">
        <v>0</v>
      </c>
      <c r="E60" s="126">
        <v>0</v>
      </c>
      <c r="F60" s="125">
        <v>0</v>
      </c>
      <c r="G60" s="126">
        <v>0</v>
      </c>
      <c r="H60" s="125">
        <v>0</v>
      </c>
      <c r="I60" s="126">
        <v>0</v>
      </c>
      <c r="J60" s="125">
        <v>0</v>
      </c>
      <c r="K60" s="126">
        <v>0</v>
      </c>
      <c r="L60" s="125">
        <v>0</v>
      </c>
      <c r="M60" s="126">
        <v>0</v>
      </c>
      <c r="N60" s="125">
        <v>0</v>
      </c>
      <c r="O60" s="126">
        <v>0</v>
      </c>
      <c r="P60" s="125">
        <v>2</v>
      </c>
      <c r="Q60" s="126">
        <v>0</v>
      </c>
      <c r="R60" s="125">
        <v>0</v>
      </c>
      <c r="S60" s="126">
        <v>0</v>
      </c>
      <c r="T60" s="125">
        <v>0</v>
      </c>
      <c r="U60" s="126">
        <v>0</v>
      </c>
      <c r="V60" s="125">
        <f t="shared" si="2"/>
        <v>2</v>
      </c>
      <c r="W60" s="126">
        <f t="shared" si="2"/>
        <v>0</v>
      </c>
      <c r="X60" s="273">
        <f t="shared" si="3"/>
        <v>2</v>
      </c>
    </row>
    <row r="61" spans="1:24" x14ac:dyDescent="0.3">
      <c r="A61" s="127" t="s">
        <v>1017</v>
      </c>
      <c r="B61" s="128" t="s">
        <v>695</v>
      </c>
      <c r="C61" s="127">
        <v>7</v>
      </c>
      <c r="D61" s="125">
        <v>0</v>
      </c>
      <c r="E61" s="126">
        <v>2</v>
      </c>
      <c r="F61" s="125">
        <v>0</v>
      </c>
      <c r="G61" s="126">
        <v>0</v>
      </c>
      <c r="H61" s="125">
        <v>0</v>
      </c>
      <c r="I61" s="126">
        <v>0</v>
      </c>
      <c r="J61" s="125">
        <v>0</v>
      </c>
      <c r="K61" s="126">
        <v>0</v>
      </c>
      <c r="L61" s="125">
        <v>0</v>
      </c>
      <c r="M61" s="126">
        <v>1</v>
      </c>
      <c r="N61" s="125">
        <v>0</v>
      </c>
      <c r="O61" s="126">
        <v>0</v>
      </c>
      <c r="P61" s="125">
        <v>6</v>
      </c>
      <c r="Q61" s="126">
        <v>8</v>
      </c>
      <c r="R61" s="125">
        <v>1</v>
      </c>
      <c r="S61" s="126">
        <v>0</v>
      </c>
      <c r="T61" s="125">
        <v>1</v>
      </c>
      <c r="U61" s="126">
        <v>0</v>
      </c>
      <c r="V61" s="125">
        <f t="shared" si="2"/>
        <v>8</v>
      </c>
      <c r="W61" s="126">
        <f t="shared" si="2"/>
        <v>11</v>
      </c>
      <c r="X61" s="273">
        <f t="shared" si="3"/>
        <v>19</v>
      </c>
    </row>
    <row r="62" spans="1:24" x14ac:dyDescent="0.3">
      <c r="A62" s="127" t="s">
        <v>918</v>
      </c>
      <c r="B62" s="128" t="s">
        <v>39</v>
      </c>
      <c r="C62" s="127">
        <v>7</v>
      </c>
      <c r="D62" s="125">
        <v>0</v>
      </c>
      <c r="E62" s="126">
        <v>5</v>
      </c>
      <c r="F62" s="125">
        <v>0</v>
      </c>
      <c r="G62" s="126">
        <v>0</v>
      </c>
      <c r="H62" s="125">
        <v>0</v>
      </c>
      <c r="I62" s="126">
        <v>0</v>
      </c>
      <c r="J62" s="125">
        <v>1</v>
      </c>
      <c r="K62" s="126">
        <v>0</v>
      </c>
      <c r="L62" s="125">
        <v>0</v>
      </c>
      <c r="M62" s="126">
        <v>1</v>
      </c>
      <c r="N62" s="125">
        <v>0</v>
      </c>
      <c r="O62" s="126">
        <v>1</v>
      </c>
      <c r="P62" s="125">
        <v>4</v>
      </c>
      <c r="Q62" s="126">
        <v>5</v>
      </c>
      <c r="R62" s="125">
        <v>0</v>
      </c>
      <c r="S62" s="126">
        <v>1</v>
      </c>
      <c r="T62" s="125">
        <v>0</v>
      </c>
      <c r="U62" s="126">
        <v>0</v>
      </c>
      <c r="V62" s="125">
        <f t="shared" si="2"/>
        <v>5</v>
      </c>
      <c r="W62" s="126">
        <f t="shared" si="2"/>
        <v>13</v>
      </c>
      <c r="X62" s="273">
        <f t="shared" si="3"/>
        <v>18</v>
      </c>
    </row>
    <row r="63" spans="1:24" x14ac:dyDescent="0.3">
      <c r="A63" s="127" t="s">
        <v>1024</v>
      </c>
      <c r="B63" s="128" t="s">
        <v>1014</v>
      </c>
      <c r="C63" s="127">
        <v>7</v>
      </c>
      <c r="D63" s="125">
        <v>5</v>
      </c>
      <c r="E63" s="126">
        <v>5</v>
      </c>
      <c r="F63" s="125">
        <v>0</v>
      </c>
      <c r="G63" s="126">
        <v>0</v>
      </c>
      <c r="H63" s="125">
        <v>0</v>
      </c>
      <c r="I63" s="126">
        <v>0</v>
      </c>
      <c r="J63" s="125">
        <v>0</v>
      </c>
      <c r="K63" s="126">
        <v>1</v>
      </c>
      <c r="L63" s="125">
        <v>0</v>
      </c>
      <c r="M63" s="126">
        <v>0</v>
      </c>
      <c r="N63" s="125">
        <v>0</v>
      </c>
      <c r="O63" s="126">
        <v>0</v>
      </c>
      <c r="P63" s="125">
        <v>11</v>
      </c>
      <c r="Q63" s="126">
        <v>3</v>
      </c>
      <c r="R63" s="125">
        <v>0</v>
      </c>
      <c r="S63" s="126">
        <v>0</v>
      </c>
      <c r="T63" s="125">
        <v>0</v>
      </c>
      <c r="U63" s="126">
        <v>0</v>
      </c>
      <c r="V63" s="125">
        <f>D63+F63+H63+J63+L63+N63+P63+R63+T63</f>
        <v>16</v>
      </c>
      <c r="W63" s="126">
        <f>E63+G63+I63+K63+M63+O63+Q63+S63+U63</f>
        <v>9</v>
      </c>
      <c r="X63" s="273">
        <f>V63+W63</f>
        <v>25</v>
      </c>
    </row>
    <row r="64" spans="1:24" x14ac:dyDescent="0.3">
      <c r="A64" s="127" t="s">
        <v>919</v>
      </c>
      <c r="B64" s="128" t="s">
        <v>40</v>
      </c>
      <c r="C64" s="127">
        <v>7</v>
      </c>
      <c r="D64" s="125">
        <v>9</v>
      </c>
      <c r="E64" s="126">
        <v>11</v>
      </c>
      <c r="F64" s="125">
        <v>0</v>
      </c>
      <c r="G64" s="126">
        <v>0</v>
      </c>
      <c r="H64" s="125">
        <v>0</v>
      </c>
      <c r="I64" s="126">
        <v>0</v>
      </c>
      <c r="J64" s="125">
        <v>1</v>
      </c>
      <c r="K64" s="126">
        <v>1</v>
      </c>
      <c r="L64" s="125">
        <v>0</v>
      </c>
      <c r="M64" s="126">
        <v>0</v>
      </c>
      <c r="N64" s="125">
        <v>0</v>
      </c>
      <c r="O64" s="126">
        <v>0</v>
      </c>
      <c r="P64" s="125">
        <v>9</v>
      </c>
      <c r="Q64" s="126">
        <v>2</v>
      </c>
      <c r="R64" s="125">
        <v>1</v>
      </c>
      <c r="S64" s="126">
        <v>0</v>
      </c>
      <c r="T64" s="125">
        <v>0</v>
      </c>
      <c r="U64" s="126">
        <v>0</v>
      </c>
      <c r="V64" s="125">
        <f t="shared" ref="V64:W118" si="6">D64+F64+H64+J64+L64+N64+P64+R64+T64</f>
        <v>20</v>
      </c>
      <c r="W64" s="126">
        <f t="shared" si="6"/>
        <v>14</v>
      </c>
      <c r="X64" s="273">
        <f t="shared" si="3"/>
        <v>34</v>
      </c>
    </row>
    <row r="65" spans="1:24" x14ac:dyDescent="0.3">
      <c r="A65" s="127" t="s">
        <v>920</v>
      </c>
      <c r="B65" s="128" t="s">
        <v>700</v>
      </c>
      <c r="C65" s="127">
        <v>7</v>
      </c>
      <c r="D65" s="125">
        <v>0</v>
      </c>
      <c r="E65" s="126">
        <v>0</v>
      </c>
      <c r="F65" s="125">
        <v>0</v>
      </c>
      <c r="G65" s="126">
        <v>0</v>
      </c>
      <c r="H65" s="125">
        <v>0</v>
      </c>
      <c r="I65" s="126">
        <v>0</v>
      </c>
      <c r="J65" s="125">
        <v>1</v>
      </c>
      <c r="K65" s="126">
        <v>0</v>
      </c>
      <c r="L65" s="125">
        <v>1</v>
      </c>
      <c r="M65" s="126">
        <v>5</v>
      </c>
      <c r="N65" s="125">
        <v>0</v>
      </c>
      <c r="O65" s="126">
        <v>0</v>
      </c>
      <c r="P65" s="125">
        <v>7</v>
      </c>
      <c r="Q65" s="126">
        <v>32</v>
      </c>
      <c r="R65" s="125">
        <v>0</v>
      </c>
      <c r="S65" s="126">
        <v>2</v>
      </c>
      <c r="T65" s="125">
        <v>0</v>
      </c>
      <c r="U65" s="126">
        <v>2</v>
      </c>
      <c r="V65" s="125">
        <f t="shared" si="6"/>
        <v>9</v>
      </c>
      <c r="W65" s="126">
        <f t="shared" si="6"/>
        <v>41</v>
      </c>
      <c r="X65" s="273">
        <f t="shared" si="3"/>
        <v>50</v>
      </c>
    </row>
    <row r="66" spans="1:24" x14ac:dyDescent="0.3">
      <c r="A66" s="127" t="s">
        <v>921</v>
      </c>
      <c r="B66" s="128" t="s">
        <v>30</v>
      </c>
      <c r="C66" s="127">
        <v>7</v>
      </c>
      <c r="D66" s="125">
        <v>0</v>
      </c>
      <c r="E66" s="126">
        <v>0</v>
      </c>
      <c r="F66" s="125">
        <v>0</v>
      </c>
      <c r="G66" s="126">
        <v>0</v>
      </c>
      <c r="H66" s="125">
        <v>0</v>
      </c>
      <c r="I66" s="126">
        <v>0</v>
      </c>
      <c r="J66" s="125">
        <v>0</v>
      </c>
      <c r="K66" s="126">
        <v>0</v>
      </c>
      <c r="L66" s="125">
        <v>1</v>
      </c>
      <c r="M66" s="126">
        <v>3</v>
      </c>
      <c r="N66" s="125">
        <v>0</v>
      </c>
      <c r="O66" s="126">
        <v>0</v>
      </c>
      <c r="P66" s="125">
        <v>11</v>
      </c>
      <c r="Q66" s="126">
        <v>21</v>
      </c>
      <c r="R66" s="125">
        <v>0</v>
      </c>
      <c r="S66" s="126">
        <v>0</v>
      </c>
      <c r="T66" s="125">
        <v>1</v>
      </c>
      <c r="U66" s="126">
        <v>0</v>
      </c>
      <c r="V66" s="125">
        <f t="shared" si="6"/>
        <v>13</v>
      </c>
      <c r="W66" s="126">
        <f t="shared" si="6"/>
        <v>24</v>
      </c>
      <c r="X66" s="273">
        <f t="shared" si="3"/>
        <v>37</v>
      </c>
    </row>
    <row r="67" spans="1:24" x14ac:dyDescent="0.3">
      <c r="A67" s="127" t="s">
        <v>922</v>
      </c>
      <c r="B67" s="128" t="s">
        <v>701</v>
      </c>
      <c r="C67" s="127">
        <v>7</v>
      </c>
      <c r="D67" s="125">
        <v>1</v>
      </c>
      <c r="E67" s="126">
        <v>0</v>
      </c>
      <c r="F67" s="125">
        <v>0</v>
      </c>
      <c r="G67" s="126">
        <v>1</v>
      </c>
      <c r="H67" s="125">
        <v>0</v>
      </c>
      <c r="I67" s="126">
        <v>1</v>
      </c>
      <c r="J67" s="125">
        <v>0</v>
      </c>
      <c r="K67" s="126">
        <v>0</v>
      </c>
      <c r="L67" s="125">
        <v>4</v>
      </c>
      <c r="M67" s="126">
        <v>8</v>
      </c>
      <c r="N67" s="125">
        <v>0</v>
      </c>
      <c r="O67" s="126">
        <v>0</v>
      </c>
      <c r="P67" s="125">
        <v>4</v>
      </c>
      <c r="Q67" s="126">
        <v>20</v>
      </c>
      <c r="R67" s="125">
        <v>0</v>
      </c>
      <c r="S67" s="126">
        <v>0</v>
      </c>
      <c r="T67" s="125">
        <v>1</v>
      </c>
      <c r="U67" s="126">
        <v>0</v>
      </c>
      <c r="V67" s="125">
        <f t="shared" si="6"/>
        <v>10</v>
      </c>
      <c r="W67" s="126">
        <f t="shared" si="6"/>
        <v>30</v>
      </c>
      <c r="X67" s="273">
        <f t="shared" si="3"/>
        <v>40</v>
      </c>
    </row>
    <row r="68" spans="1:24" x14ac:dyDescent="0.3">
      <c r="A68" s="127" t="s">
        <v>923</v>
      </c>
      <c r="B68" s="128" t="s">
        <v>31</v>
      </c>
      <c r="C68" s="127">
        <v>7</v>
      </c>
      <c r="D68" s="125">
        <v>0</v>
      </c>
      <c r="E68" s="126">
        <v>0</v>
      </c>
      <c r="F68" s="125">
        <v>0</v>
      </c>
      <c r="G68" s="126">
        <v>1</v>
      </c>
      <c r="H68" s="125">
        <v>0</v>
      </c>
      <c r="I68" s="126">
        <v>0</v>
      </c>
      <c r="J68" s="125">
        <v>0</v>
      </c>
      <c r="K68" s="126">
        <v>1</v>
      </c>
      <c r="L68" s="125">
        <v>4</v>
      </c>
      <c r="M68" s="126">
        <v>7</v>
      </c>
      <c r="N68" s="125">
        <v>0</v>
      </c>
      <c r="O68" s="126">
        <v>0</v>
      </c>
      <c r="P68" s="125">
        <v>11</v>
      </c>
      <c r="Q68" s="126">
        <v>22</v>
      </c>
      <c r="R68" s="125">
        <v>0</v>
      </c>
      <c r="S68" s="126">
        <v>1</v>
      </c>
      <c r="T68" s="125">
        <v>0</v>
      </c>
      <c r="U68" s="126">
        <v>1</v>
      </c>
      <c r="V68" s="125">
        <f t="shared" si="6"/>
        <v>15</v>
      </c>
      <c r="W68" s="126">
        <f t="shared" si="6"/>
        <v>33</v>
      </c>
      <c r="X68" s="273">
        <f t="shared" si="3"/>
        <v>48</v>
      </c>
    </row>
    <row r="69" spans="1:24" x14ac:dyDescent="0.3">
      <c r="A69" s="127" t="s">
        <v>924</v>
      </c>
      <c r="B69" s="128" t="s">
        <v>2</v>
      </c>
      <c r="C69" s="127">
        <v>7</v>
      </c>
      <c r="D69" s="125">
        <v>1</v>
      </c>
      <c r="E69" s="126">
        <v>4</v>
      </c>
      <c r="F69" s="125">
        <v>0</v>
      </c>
      <c r="G69" s="126">
        <v>1</v>
      </c>
      <c r="H69" s="125">
        <v>0</v>
      </c>
      <c r="I69" s="126">
        <v>0</v>
      </c>
      <c r="J69" s="125">
        <v>0</v>
      </c>
      <c r="K69" s="126">
        <v>0</v>
      </c>
      <c r="L69" s="125">
        <v>0</v>
      </c>
      <c r="M69" s="126">
        <v>1</v>
      </c>
      <c r="N69" s="125">
        <v>0</v>
      </c>
      <c r="O69" s="126">
        <v>0</v>
      </c>
      <c r="P69" s="125">
        <v>1</v>
      </c>
      <c r="Q69" s="126">
        <v>14</v>
      </c>
      <c r="R69" s="125">
        <v>0</v>
      </c>
      <c r="S69" s="126">
        <v>1</v>
      </c>
      <c r="T69" s="125">
        <v>1</v>
      </c>
      <c r="U69" s="126">
        <v>0</v>
      </c>
      <c r="V69" s="125">
        <f t="shared" si="6"/>
        <v>3</v>
      </c>
      <c r="W69" s="126">
        <f t="shared" si="6"/>
        <v>21</v>
      </c>
      <c r="X69" s="273">
        <f t="shared" si="3"/>
        <v>24</v>
      </c>
    </row>
    <row r="70" spans="1:24" x14ac:dyDescent="0.3">
      <c r="A70" s="127" t="s">
        <v>925</v>
      </c>
      <c r="B70" s="128" t="s">
        <v>32</v>
      </c>
      <c r="C70" s="127">
        <v>7</v>
      </c>
      <c r="D70" s="125">
        <v>0</v>
      </c>
      <c r="E70" s="126">
        <v>0</v>
      </c>
      <c r="F70" s="125">
        <v>0</v>
      </c>
      <c r="G70" s="126">
        <v>0</v>
      </c>
      <c r="H70" s="125">
        <v>0</v>
      </c>
      <c r="I70" s="126">
        <v>0</v>
      </c>
      <c r="J70" s="125">
        <v>0</v>
      </c>
      <c r="K70" s="126">
        <v>0</v>
      </c>
      <c r="L70" s="125">
        <v>0</v>
      </c>
      <c r="M70" s="126">
        <v>0</v>
      </c>
      <c r="N70" s="125">
        <v>0</v>
      </c>
      <c r="O70" s="126">
        <v>0</v>
      </c>
      <c r="P70" s="125">
        <v>0</v>
      </c>
      <c r="Q70" s="126">
        <v>1</v>
      </c>
      <c r="R70" s="125">
        <v>0</v>
      </c>
      <c r="S70" s="126">
        <v>0</v>
      </c>
      <c r="T70" s="125">
        <v>0</v>
      </c>
      <c r="U70" s="126">
        <v>0</v>
      </c>
      <c r="V70" s="125">
        <f t="shared" si="6"/>
        <v>0</v>
      </c>
      <c r="W70" s="126">
        <f t="shared" si="6"/>
        <v>1</v>
      </c>
      <c r="X70" s="273">
        <f t="shared" si="3"/>
        <v>1</v>
      </c>
    </row>
    <row r="71" spans="1:24" x14ac:dyDescent="0.3">
      <c r="A71" s="127" t="s">
        <v>926</v>
      </c>
      <c r="B71" s="128" t="s">
        <v>48</v>
      </c>
      <c r="C71" s="127">
        <v>7</v>
      </c>
      <c r="D71" s="125">
        <v>0</v>
      </c>
      <c r="E71" s="126">
        <v>0</v>
      </c>
      <c r="F71" s="125">
        <v>0</v>
      </c>
      <c r="G71" s="126">
        <v>0</v>
      </c>
      <c r="H71" s="125">
        <v>0</v>
      </c>
      <c r="I71" s="126">
        <v>0</v>
      </c>
      <c r="J71" s="125">
        <v>0</v>
      </c>
      <c r="K71" s="126">
        <v>0</v>
      </c>
      <c r="L71" s="125">
        <v>0</v>
      </c>
      <c r="M71" s="126">
        <v>2</v>
      </c>
      <c r="N71" s="125">
        <v>0</v>
      </c>
      <c r="O71" s="126">
        <v>0</v>
      </c>
      <c r="P71" s="125">
        <v>0</v>
      </c>
      <c r="Q71" s="126">
        <v>15</v>
      </c>
      <c r="R71" s="125">
        <v>0</v>
      </c>
      <c r="S71" s="126">
        <v>0</v>
      </c>
      <c r="T71" s="125">
        <v>0</v>
      </c>
      <c r="U71" s="126">
        <v>0</v>
      </c>
      <c r="V71" s="125">
        <f t="shared" si="6"/>
        <v>0</v>
      </c>
      <c r="W71" s="126">
        <f t="shared" si="6"/>
        <v>17</v>
      </c>
      <c r="X71" s="273">
        <f t="shared" si="3"/>
        <v>17</v>
      </c>
    </row>
    <row r="72" spans="1:24" x14ac:dyDescent="0.3">
      <c r="A72" s="127" t="s">
        <v>927</v>
      </c>
      <c r="B72" s="128" t="s">
        <v>33</v>
      </c>
      <c r="C72" s="127">
        <v>7</v>
      </c>
      <c r="D72" s="125">
        <v>1</v>
      </c>
      <c r="E72" s="126">
        <v>5</v>
      </c>
      <c r="F72" s="125">
        <v>0</v>
      </c>
      <c r="G72" s="126">
        <v>1</v>
      </c>
      <c r="H72" s="125">
        <v>0</v>
      </c>
      <c r="I72" s="126">
        <v>0</v>
      </c>
      <c r="J72" s="125">
        <v>0</v>
      </c>
      <c r="K72" s="126">
        <v>0</v>
      </c>
      <c r="L72" s="125">
        <v>0</v>
      </c>
      <c r="M72" s="126">
        <v>0</v>
      </c>
      <c r="N72" s="125">
        <v>0</v>
      </c>
      <c r="O72" s="126">
        <v>0</v>
      </c>
      <c r="P72" s="125">
        <v>2</v>
      </c>
      <c r="Q72" s="126">
        <v>4</v>
      </c>
      <c r="R72" s="125">
        <v>0</v>
      </c>
      <c r="S72" s="126">
        <v>0</v>
      </c>
      <c r="T72" s="125">
        <v>0</v>
      </c>
      <c r="U72" s="126">
        <v>0</v>
      </c>
      <c r="V72" s="125">
        <f t="shared" si="6"/>
        <v>3</v>
      </c>
      <c r="W72" s="126">
        <f t="shared" si="6"/>
        <v>10</v>
      </c>
      <c r="X72" s="273">
        <f t="shared" si="3"/>
        <v>13</v>
      </c>
    </row>
    <row r="73" spans="1:24" x14ac:dyDescent="0.3">
      <c r="A73" s="127" t="s">
        <v>928</v>
      </c>
      <c r="B73" s="128" t="s">
        <v>51</v>
      </c>
      <c r="C73" s="127">
        <v>7</v>
      </c>
      <c r="D73" s="125">
        <v>0</v>
      </c>
      <c r="E73" s="126">
        <v>0</v>
      </c>
      <c r="F73" s="125">
        <v>0</v>
      </c>
      <c r="G73" s="126">
        <v>0</v>
      </c>
      <c r="H73" s="125">
        <v>0</v>
      </c>
      <c r="I73" s="126">
        <v>0</v>
      </c>
      <c r="J73" s="125">
        <v>0</v>
      </c>
      <c r="K73" s="126">
        <v>0</v>
      </c>
      <c r="L73" s="125">
        <v>2</v>
      </c>
      <c r="M73" s="126">
        <v>3</v>
      </c>
      <c r="N73" s="125">
        <v>0</v>
      </c>
      <c r="O73" s="126">
        <v>0</v>
      </c>
      <c r="P73" s="125">
        <v>3</v>
      </c>
      <c r="Q73" s="126">
        <v>9</v>
      </c>
      <c r="R73" s="125">
        <v>1</v>
      </c>
      <c r="S73" s="126">
        <v>1</v>
      </c>
      <c r="T73" s="125">
        <v>0</v>
      </c>
      <c r="U73" s="126">
        <v>1</v>
      </c>
      <c r="V73" s="125">
        <f t="shared" si="6"/>
        <v>6</v>
      </c>
      <c r="W73" s="126">
        <f t="shared" si="6"/>
        <v>14</v>
      </c>
      <c r="X73" s="273">
        <f t="shared" ref="X73:X118" si="7">V73+W73</f>
        <v>20</v>
      </c>
    </row>
    <row r="74" spans="1:24" x14ac:dyDescent="0.3">
      <c r="A74" s="127" t="s">
        <v>702</v>
      </c>
      <c r="B74" s="128" t="s">
        <v>5</v>
      </c>
      <c r="C74" s="127">
        <v>7</v>
      </c>
      <c r="D74" s="125">
        <v>22</v>
      </c>
      <c r="E74" s="126">
        <v>6</v>
      </c>
      <c r="F74" s="125">
        <v>0</v>
      </c>
      <c r="G74" s="126">
        <v>0</v>
      </c>
      <c r="H74" s="125">
        <v>0</v>
      </c>
      <c r="I74" s="126">
        <v>0</v>
      </c>
      <c r="J74" s="125">
        <v>3</v>
      </c>
      <c r="K74" s="126">
        <v>0</v>
      </c>
      <c r="L74" s="125">
        <v>0</v>
      </c>
      <c r="M74" s="126">
        <v>1</v>
      </c>
      <c r="N74" s="125">
        <v>0</v>
      </c>
      <c r="O74" s="126">
        <v>0</v>
      </c>
      <c r="P74" s="125">
        <v>24</v>
      </c>
      <c r="Q74" s="126">
        <v>5</v>
      </c>
      <c r="R74" s="125">
        <v>0</v>
      </c>
      <c r="S74" s="126">
        <v>0</v>
      </c>
      <c r="T74" s="125">
        <v>0</v>
      </c>
      <c r="U74" s="126">
        <v>0</v>
      </c>
      <c r="V74" s="125">
        <f t="shared" si="6"/>
        <v>49</v>
      </c>
      <c r="W74" s="126">
        <f t="shared" si="6"/>
        <v>12</v>
      </c>
      <c r="X74" s="273">
        <f t="shared" si="7"/>
        <v>61</v>
      </c>
    </row>
    <row r="75" spans="1:24" x14ac:dyDescent="0.3">
      <c r="A75" s="127" t="s">
        <v>703</v>
      </c>
      <c r="B75" s="128" t="s">
        <v>6</v>
      </c>
      <c r="C75" s="127">
        <v>7</v>
      </c>
      <c r="D75" s="125">
        <v>42</v>
      </c>
      <c r="E75" s="126">
        <v>14</v>
      </c>
      <c r="F75" s="125">
        <v>1</v>
      </c>
      <c r="G75" s="126">
        <v>0</v>
      </c>
      <c r="H75" s="125">
        <v>0</v>
      </c>
      <c r="I75" s="126">
        <v>0</v>
      </c>
      <c r="J75" s="125">
        <v>2</v>
      </c>
      <c r="K75" s="126">
        <v>0</v>
      </c>
      <c r="L75" s="125">
        <v>1</v>
      </c>
      <c r="M75" s="126">
        <v>1</v>
      </c>
      <c r="N75" s="125">
        <v>0</v>
      </c>
      <c r="O75" s="126">
        <v>0</v>
      </c>
      <c r="P75" s="125">
        <v>15</v>
      </c>
      <c r="Q75" s="126">
        <v>0</v>
      </c>
      <c r="R75" s="125">
        <v>0</v>
      </c>
      <c r="S75" s="126">
        <v>0</v>
      </c>
      <c r="T75" s="125">
        <v>0</v>
      </c>
      <c r="U75" s="126">
        <v>0</v>
      </c>
      <c r="V75" s="125">
        <f t="shared" si="6"/>
        <v>61</v>
      </c>
      <c r="W75" s="126">
        <f t="shared" si="6"/>
        <v>15</v>
      </c>
      <c r="X75" s="273">
        <f t="shared" si="7"/>
        <v>76</v>
      </c>
    </row>
    <row r="76" spans="1:24" x14ac:dyDescent="0.3">
      <c r="A76" s="127" t="s">
        <v>704</v>
      </c>
      <c r="B76" s="128" t="s">
        <v>7</v>
      </c>
      <c r="C76" s="127">
        <v>7</v>
      </c>
      <c r="D76" s="125">
        <v>35</v>
      </c>
      <c r="E76" s="126">
        <v>3</v>
      </c>
      <c r="F76" s="125">
        <v>0</v>
      </c>
      <c r="G76" s="126">
        <v>0</v>
      </c>
      <c r="H76" s="125">
        <v>0</v>
      </c>
      <c r="I76" s="126">
        <v>0</v>
      </c>
      <c r="J76" s="125">
        <v>1</v>
      </c>
      <c r="K76" s="126">
        <v>0</v>
      </c>
      <c r="L76" s="125">
        <v>0</v>
      </c>
      <c r="M76" s="126">
        <v>0</v>
      </c>
      <c r="N76" s="125">
        <v>0</v>
      </c>
      <c r="O76" s="126">
        <v>0</v>
      </c>
      <c r="P76" s="125">
        <v>11</v>
      </c>
      <c r="Q76" s="126">
        <v>1</v>
      </c>
      <c r="R76" s="125">
        <v>0</v>
      </c>
      <c r="S76" s="126">
        <v>0</v>
      </c>
      <c r="T76" s="125">
        <v>1</v>
      </c>
      <c r="U76" s="126">
        <v>0</v>
      </c>
      <c r="V76" s="125">
        <f t="shared" si="6"/>
        <v>48</v>
      </c>
      <c r="W76" s="126">
        <f t="shared" si="6"/>
        <v>4</v>
      </c>
      <c r="X76" s="273">
        <f t="shared" si="7"/>
        <v>52</v>
      </c>
    </row>
    <row r="77" spans="1:24" x14ac:dyDescent="0.3">
      <c r="A77" s="127" t="s">
        <v>705</v>
      </c>
      <c r="B77" s="128" t="s">
        <v>43</v>
      </c>
      <c r="C77" s="127">
        <v>7</v>
      </c>
      <c r="D77" s="125">
        <v>11</v>
      </c>
      <c r="E77" s="126">
        <v>4</v>
      </c>
      <c r="F77" s="125">
        <v>0</v>
      </c>
      <c r="G77" s="126">
        <v>0</v>
      </c>
      <c r="H77" s="125">
        <v>0</v>
      </c>
      <c r="I77" s="126">
        <v>0</v>
      </c>
      <c r="J77" s="125">
        <v>0</v>
      </c>
      <c r="K77" s="126">
        <v>0</v>
      </c>
      <c r="L77" s="125">
        <v>0</v>
      </c>
      <c r="M77" s="126">
        <v>0</v>
      </c>
      <c r="N77" s="125">
        <v>0</v>
      </c>
      <c r="O77" s="126">
        <v>0</v>
      </c>
      <c r="P77" s="125">
        <v>2</v>
      </c>
      <c r="Q77" s="126">
        <v>1</v>
      </c>
      <c r="R77" s="125">
        <v>1</v>
      </c>
      <c r="S77" s="126">
        <v>0</v>
      </c>
      <c r="T77" s="125">
        <v>0</v>
      </c>
      <c r="U77" s="126">
        <v>0</v>
      </c>
      <c r="V77" s="125">
        <f t="shared" si="6"/>
        <v>14</v>
      </c>
      <c r="W77" s="126">
        <f t="shared" si="6"/>
        <v>5</v>
      </c>
      <c r="X77" s="273">
        <f t="shared" si="7"/>
        <v>19</v>
      </c>
    </row>
    <row r="78" spans="1:24" x14ac:dyDescent="0.3">
      <c r="A78" s="127" t="s">
        <v>706</v>
      </c>
      <c r="B78" s="128" t="s">
        <v>9</v>
      </c>
      <c r="C78" s="127">
        <v>7</v>
      </c>
      <c r="D78" s="125">
        <v>0</v>
      </c>
      <c r="E78" s="126">
        <v>0</v>
      </c>
      <c r="F78" s="125">
        <v>0</v>
      </c>
      <c r="G78" s="126">
        <v>0</v>
      </c>
      <c r="H78" s="125">
        <v>0</v>
      </c>
      <c r="I78" s="126">
        <v>0</v>
      </c>
      <c r="J78" s="125">
        <v>0</v>
      </c>
      <c r="K78" s="126">
        <v>0</v>
      </c>
      <c r="L78" s="125">
        <v>1</v>
      </c>
      <c r="M78" s="126">
        <v>6</v>
      </c>
      <c r="N78" s="125">
        <v>0</v>
      </c>
      <c r="O78" s="126">
        <v>0</v>
      </c>
      <c r="P78" s="125">
        <v>12</v>
      </c>
      <c r="Q78" s="126">
        <v>27</v>
      </c>
      <c r="R78" s="125">
        <v>1</v>
      </c>
      <c r="S78" s="126">
        <v>0</v>
      </c>
      <c r="T78" s="125">
        <v>0</v>
      </c>
      <c r="U78" s="126">
        <v>0</v>
      </c>
      <c r="V78" s="125">
        <f t="shared" si="6"/>
        <v>14</v>
      </c>
      <c r="W78" s="126">
        <f t="shared" si="6"/>
        <v>33</v>
      </c>
      <c r="X78" s="273">
        <f t="shared" si="7"/>
        <v>47</v>
      </c>
    </row>
    <row r="79" spans="1:24" x14ac:dyDescent="0.3">
      <c r="A79" s="127" t="s">
        <v>707</v>
      </c>
      <c r="B79" s="128" t="s">
        <v>52</v>
      </c>
      <c r="C79" s="127">
        <v>7</v>
      </c>
      <c r="D79" s="125">
        <v>0</v>
      </c>
      <c r="E79" s="126">
        <v>0</v>
      </c>
      <c r="F79" s="125">
        <v>0</v>
      </c>
      <c r="G79" s="126">
        <v>0</v>
      </c>
      <c r="H79" s="125">
        <v>0</v>
      </c>
      <c r="I79" s="126">
        <v>0</v>
      </c>
      <c r="J79" s="125">
        <v>0</v>
      </c>
      <c r="K79" s="126">
        <v>0</v>
      </c>
      <c r="L79" s="125">
        <v>0</v>
      </c>
      <c r="M79" s="126">
        <v>0</v>
      </c>
      <c r="N79" s="125">
        <v>0</v>
      </c>
      <c r="O79" s="126">
        <v>0</v>
      </c>
      <c r="P79" s="125">
        <v>0</v>
      </c>
      <c r="Q79" s="126">
        <v>0</v>
      </c>
      <c r="R79" s="125">
        <v>0</v>
      </c>
      <c r="S79" s="126">
        <v>0</v>
      </c>
      <c r="T79" s="125">
        <v>0</v>
      </c>
      <c r="U79" s="126">
        <v>0</v>
      </c>
      <c r="V79" s="125">
        <f t="shared" si="6"/>
        <v>0</v>
      </c>
      <c r="W79" s="126">
        <f t="shared" si="6"/>
        <v>0</v>
      </c>
      <c r="X79" s="273">
        <f t="shared" si="7"/>
        <v>0</v>
      </c>
    </row>
    <row r="80" spans="1:24" x14ac:dyDescent="0.3">
      <c r="A80" s="127" t="s">
        <v>945</v>
      </c>
      <c r="B80" s="128" t="s">
        <v>11</v>
      </c>
      <c r="C80" s="127">
        <v>7</v>
      </c>
      <c r="D80" s="125">
        <v>1</v>
      </c>
      <c r="E80" s="126">
        <v>2</v>
      </c>
      <c r="F80" s="125">
        <v>4</v>
      </c>
      <c r="G80" s="126">
        <v>0</v>
      </c>
      <c r="H80" s="125">
        <v>0</v>
      </c>
      <c r="I80" s="126">
        <v>0</v>
      </c>
      <c r="J80" s="125">
        <v>0</v>
      </c>
      <c r="K80" s="126">
        <v>1</v>
      </c>
      <c r="L80" s="125">
        <v>1</v>
      </c>
      <c r="M80" s="126">
        <v>2</v>
      </c>
      <c r="N80" s="125">
        <v>0</v>
      </c>
      <c r="O80" s="126">
        <v>0</v>
      </c>
      <c r="P80" s="125">
        <v>16</v>
      </c>
      <c r="Q80" s="126">
        <v>25</v>
      </c>
      <c r="R80" s="125">
        <v>0</v>
      </c>
      <c r="S80" s="126">
        <v>2</v>
      </c>
      <c r="T80" s="125">
        <v>2</v>
      </c>
      <c r="U80" s="126">
        <v>0</v>
      </c>
      <c r="V80" s="125">
        <f t="shared" si="6"/>
        <v>24</v>
      </c>
      <c r="W80" s="126">
        <f t="shared" si="6"/>
        <v>32</v>
      </c>
      <c r="X80" s="273">
        <f t="shared" si="7"/>
        <v>56</v>
      </c>
    </row>
    <row r="81" spans="1:24" x14ac:dyDescent="0.3">
      <c r="A81" s="127" t="s">
        <v>967</v>
      </c>
      <c r="B81" s="128" t="s">
        <v>49</v>
      </c>
      <c r="C81" s="127">
        <v>7</v>
      </c>
      <c r="D81" s="125">
        <v>0</v>
      </c>
      <c r="E81" s="126">
        <v>0</v>
      </c>
      <c r="F81" s="125">
        <v>0</v>
      </c>
      <c r="G81" s="126">
        <v>0</v>
      </c>
      <c r="H81" s="125">
        <v>0</v>
      </c>
      <c r="I81" s="126">
        <v>0</v>
      </c>
      <c r="J81" s="125">
        <v>0</v>
      </c>
      <c r="K81" s="126">
        <v>0</v>
      </c>
      <c r="L81" s="125">
        <v>0</v>
      </c>
      <c r="M81" s="126">
        <v>0</v>
      </c>
      <c r="N81" s="125">
        <v>0</v>
      </c>
      <c r="O81" s="126">
        <v>0</v>
      </c>
      <c r="P81" s="125">
        <v>1</v>
      </c>
      <c r="Q81" s="126">
        <v>0</v>
      </c>
      <c r="R81" s="125">
        <v>0</v>
      </c>
      <c r="S81" s="126">
        <v>0</v>
      </c>
      <c r="T81" s="125">
        <v>0</v>
      </c>
      <c r="U81" s="126">
        <v>0</v>
      </c>
      <c r="V81" s="125">
        <f t="shared" si="6"/>
        <v>1</v>
      </c>
      <c r="W81" s="126">
        <f t="shared" si="6"/>
        <v>0</v>
      </c>
      <c r="X81" s="273">
        <f t="shared" si="7"/>
        <v>1</v>
      </c>
    </row>
    <row r="82" spans="1:24" x14ac:dyDescent="0.3">
      <c r="A82" s="127" t="s">
        <v>966</v>
      </c>
      <c r="B82" s="128" t="s">
        <v>12</v>
      </c>
      <c r="C82" s="127">
        <v>7</v>
      </c>
      <c r="D82" s="125">
        <v>0</v>
      </c>
      <c r="E82" s="126">
        <v>4</v>
      </c>
      <c r="F82" s="125">
        <v>2</v>
      </c>
      <c r="G82" s="126">
        <v>0</v>
      </c>
      <c r="H82" s="125">
        <v>0</v>
      </c>
      <c r="I82" s="126">
        <v>0</v>
      </c>
      <c r="J82" s="125">
        <v>1</v>
      </c>
      <c r="K82" s="126">
        <v>0</v>
      </c>
      <c r="L82" s="125">
        <v>0</v>
      </c>
      <c r="M82" s="126">
        <v>0</v>
      </c>
      <c r="N82" s="125">
        <v>0</v>
      </c>
      <c r="O82" s="126">
        <v>0</v>
      </c>
      <c r="P82" s="125">
        <v>7</v>
      </c>
      <c r="Q82" s="126">
        <v>9</v>
      </c>
      <c r="R82" s="125">
        <v>0</v>
      </c>
      <c r="S82" s="126">
        <v>0</v>
      </c>
      <c r="T82" s="125">
        <v>0</v>
      </c>
      <c r="U82" s="126">
        <v>0</v>
      </c>
      <c r="V82" s="125">
        <f t="shared" si="6"/>
        <v>10</v>
      </c>
      <c r="W82" s="126">
        <f t="shared" si="6"/>
        <v>13</v>
      </c>
      <c r="X82" s="273">
        <f t="shared" si="7"/>
        <v>23</v>
      </c>
    </row>
    <row r="83" spans="1:24" x14ac:dyDescent="0.3">
      <c r="A83" s="127" t="s">
        <v>1026</v>
      </c>
      <c r="B83" s="128" t="s">
        <v>1018</v>
      </c>
      <c r="C83" s="127">
        <v>7</v>
      </c>
      <c r="D83" s="125">
        <v>0</v>
      </c>
      <c r="E83" s="126">
        <v>0</v>
      </c>
      <c r="F83" s="125">
        <v>0</v>
      </c>
      <c r="G83" s="126">
        <v>0</v>
      </c>
      <c r="H83" s="125">
        <v>0</v>
      </c>
      <c r="I83" s="126">
        <v>0</v>
      </c>
      <c r="J83" s="125">
        <v>0</v>
      </c>
      <c r="K83" s="126">
        <v>0</v>
      </c>
      <c r="L83" s="125">
        <v>0</v>
      </c>
      <c r="M83" s="126">
        <v>0</v>
      </c>
      <c r="N83" s="125">
        <v>0</v>
      </c>
      <c r="O83" s="126">
        <v>0</v>
      </c>
      <c r="P83" s="125">
        <v>0</v>
      </c>
      <c r="Q83" s="126">
        <v>5</v>
      </c>
      <c r="R83" s="125">
        <v>0</v>
      </c>
      <c r="S83" s="126">
        <v>1</v>
      </c>
      <c r="T83" s="125">
        <v>0</v>
      </c>
      <c r="U83" s="126">
        <v>0</v>
      </c>
      <c r="V83" s="125">
        <f t="shared" si="6"/>
        <v>0</v>
      </c>
      <c r="W83" s="126">
        <f t="shared" si="6"/>
        <v>6</v>
      </c>
      <c r="X83" s="273">
        <f t="shared" si="7"/>
        <v>6</v>
      </c>
    </row>
    <row r="84" spans="1:24" x14ac:dyDescent="0.3">
      <c r="A84" s="127" t="s">
        <v>965</v>
      </c>
      <c r="B84" s="128" t="s">
        <v>708</v>
      </c>
      <c r="C84" s="127">
        <v>7</v>
      </c>
      <c r="D84" s="125">
        <v>2</v>
      </c>
      <c r="E84" s="126">
        <v>2</v>
      </c>
      <c r="F84" s="125">
        <v>3</v>
      </c>
      <c r="G84" s="126">
        <v>1</v>
      </c>
      <c r="H84" s="125">
        <v>0</v>
      </c>
      <c r="I84" s="126">
        <v>0</v>
      </c>
      <c r="J84" s="125">
        <v>1</v>
      </c>
      <c r="K84" s="126">
        <v>2</v>
      </c>
      <c r="L84" s="125">
        <v>2</v>
      </c>
      <c r="M84" s="126">
        <v>10</v>
      </c>
      <c r="N84" s="125">
        <v>0</v>
      </c>
      <c r="O84" s="126">
        <v>0</v>
      </c>
      <c r="P84" s="125">
        <v>48</v>
      </c>
      <c r="Q84" s="126">
        <v>39</v>
      </c>
      <c r="R84" s="125">
        <v>1</v>
      </c>
      <c r="S84" s="126">
        <v>2</v>
      </c>
      <c r="T84" s="125">
        <v>2</v>
      </c>
      <c r="U84" s="126">
        <v>0</v>
      </c>
      <c r="V84" s="125">
        <f t="shared" si="6"/>
        <v>59</v>
      </c>
      <c r="W84" s="126">
        <f t="shared" si="6"/>
        <v>56</v>
      </c>
      <c r="X84" s="273">
        <f t="shared" si="7"/>
        <v>115</v>
      </c>
    </row>
    <row r="85" spans="1:24" x14ac:dyDescent="0.3">
      <c r="A85" s="127" t="s">
        <v>964</v>
      </c>
      <c r="B85" s="128" t="s">
        <v>14</v>
      </c>
      <c r="C85" s="127">
        <v>7</v>
      </c>
      <c r="D85" s="125">
        <v>2</v>
      </c>
      <c r="E85" s="126">
        <v>11</v>
      </c>
      <c r="F85" s="125">
        <v>0</v>
      </c>
      <c r="G85" s="126">
        <v>0</v>
      </c>
      <c r="H85" s="125">
        <v>0</v>
      </c>
      <c r="I85" s="126">
        <v>0</v>
      </c>
      <c r="J85" s="125">
        <v>0</v>
      </c>
      <c r="K85" s="126">
        <v>3</v>
      </c>
      <c r="L85" s="125">
        <v>1</v>
      </c>
      <c r="M85" s="126">
        <v>0</v>
      </c>
      <c r="N85" s="125">
        <v>0</v>
      </c>
      <c r="O85" s="126">
        <v>0</v>
      </c>
      <c r="P85" s="125">
        <v>9</v>
      </c>
      <c r="Q85" s="126">
        <v>5</v>
      </c>
      <c r="R85" s="125">
        <v>0</v>
      </c>
      <c r="S85" s="126">
        <v>2</v>
      </c>
      <c r="T85" s="125">
        <v>0</v>
      </c>
      <c r="U85" s="126">
        <v>0</v>
      </c>
      <c r="V85" s="125">
        <f t="shared" si="6"/>
        <v>12</v>
      </c>
      <c r="W85" s="126">
        <f t="shared" si="6"/>
        <v>21</v>
      </c>
      <c r="X85" s="273">
        <f t="shared" si="7"/>
        <v>33</v>
      </c>
    </row>
    <row r="86" spans="1:24" x14ac:dyDescent="0.3">
      <c r="A86" s="127" t="s">
        <v>963</v>
      </c>
      <c r="B86" s="128" t="s">
        <v>16</v>
      </c>
      <c r="C86" s="127">
        <v>7</v>
      </c>
      <c r="D86" s="125">
        <v>0</v>
      </c>
      <c r="E86" s="126">
        <v>0</v>
      </c>
      <c r="F86" s="125">
        <v>1</v>
      </c>
      <c r="G86" s="126">
        <v>0</v>
      </c>
      <c r="H86" s="125">
        <v>0</v>
      </c>
      <c r="I86" s="126">
        <v>0</v>
      </c>
      <c r="J86" s="125">
        <v>0</v>
      </c>
      <c r="K86" s="126">
        <v>0</v>
      </c>
      <c r="L86" s="125">
        <v>0</v>
      </c>
      <c r="M86" s="126">
        <v>3</v>
      </c>
      <c r="N86" s="125">
        <v>0</v>
      </c>
      <c r="O86" s="126">
        <v>0</v>
      </c>
      <c r="P86" s="125">
        <v>10</v>
      </c>
      <c r="Q86" s="126">
        <v>52</v>
      </c>
      <c r="R86" s="125">
        <v>1</v>
      </c>
      <c r="S86" s="126">
        <v>2</v>
      </c>
      <c r="T86" s="125">
        <v>1</v>
      </c>
      <c r="U86" s="126">
        <v>1</v>
      </c>
      <c r="V86" s="125">
        <f t="shared" si="6"/>
        <v>13</v>
      </c>
      <c r="W86" s="126">
        <f t="shared" si="6"/>
        <v>58</v>
      </c>
      <c r="X86" s="273">
        <f t="shared" si="7"/>
        <v>71</v>
      </c>
    </row>
    <row r="87" spans="1:24" x14ac:dyDescent="0.3">
      <c r="A87" s="127" t="s">
        <v>962</v>
      </c>
      <c r="B87" s="128" t="s">
        <v>34</v>
      </c>
      <c r="C87" s="127">
        <v>7</v>
      </c>
      <c r="D87" s="125">
        <v>2</v>
      </c>
      <c r="E87" s="126">
        <v>1</v>
      </c>
      <c r="F87" s="125">
        <v>1</v>
      </c>
      <c r="G87" s="126">
        <v>1</v>
      </c>
      <c r="H87" s="125">
        <v>0</v>
      </c>
      <c r="I87" s="126">
        <v>0</v>
      </c>
      <c r="J87" s="125">
        <v>1</v>
      </c>
      <c r="K87" s="126">
        <v>0</v>
      </c>
      <c r="L87" s="125">
        <v>12</v>
      </c>
      <c r="M87" s="126">
        <v>26</v>
      </c>
      <c r="N87" s="125">
        <v>0</v>
      </c>
      <c r="O87" s="126">
        <v>1</v>
      </c>
      <c r="P87" s="125">
        <v>27</v>
      </c>
      <c r="Q87" s="126">
        <v>38</v>
      </c>
      <c r="R87" s="125">
        <v>0</v>
      </c>
      <c r="S87" s="126">
        <v>2</v>
      </c>
      <c r="T87" s="125">
        <v>1</v>
      </c>
      <c r="U87" s="126">
        <v>1</v>
      </c>
      <c r="V87" s="125">
        <f t="shared" si="6"/>
        <v>44</v>
      </c>
      <c r="W87" s="126">
        <f t="shared" si="6"/>
        <v>70</v>
      </c>
      <c r="X87" s="273">
        <f t="shared" si="7"/>
        <v>114</v>
      </c>
    </row>
    <row r="88" spans="1:24" x14ac:dyDescent="0.3">
      <c r="A88" s="127" t="s">
        <v>961</v>
      </c>
      <c r="B88" s="128" t="s">
        <v>17</v>
      </c>
      <c r="C88" s="127">
        <v>7</v>
      </c>
      <c r="D88" s="276">
        <v>0</v>
      </c>
      <c r="E88" s="277">
        <v>0</v>
      </c>
      <c r="F88" s="276">
        <v>0</v>
      </c>
      <c r="G88" s="277">
        <v>1</v>
      </c>
      <c r="H88" s="276">
        <v>0</v>
      </c>
      <c r="I88" s="277">
        <v>0</v>
      </c>
      <c r="J88" s="276">
        <v>0</v>
      </c>
      <c r="K88" s="277">
        <v>0</v>
      </c>
      <c r="L88" s="276">
        <v>1</v>
      </c>
      <c r="M88" s="277">
        <v>6</v>
      </c>
      <c r="N88" s="276">
        <v>0</v>
      </c>
      <c r="O88" s="277">
        <v>0</v>
      </c>
      <c r="P88" s="276">
        <v>5</v>
      </c>
      <c r="Q88" s="277">
        <v>35</v>
      </c>
      <c r="R88" s="276">
        <v>0</v>
      </c>
      <c r="S88" s="277">
        <v>1</v>
      </c>
      <c r="T88" s="276">
        <v>0</v>
      </c>
      <c r="U88" s="277">
        <v>1</v>
      </c>
      <c r="V88" s="125">
        <f t="shared" si="6"/>
        <v>6</v>
      </c>
      <c r="W88" s="126">
        <f t="shared" si="6"/>
        <v>44</v>
      </c>
      <c r="X88" s="273">
        <f t="shared" si="7"/>
        <v>50</v>
      </c>
    </row>
    <row r="89" spans="1:24" x14ac:dyDescent="0.3">
      <c r="A89" s="127" t="s">
        <v>960</v>
      </c>
      <c r="B89" s="128" t="s">
        <v>19</v>
      </c>
      <c r="C89" s="127">
        <v>7</v>
      </c>
      <c r="D89" s="276">
        <v>3</v>
      </c>
      <c r="E89" s="277">
        <v>3</v>
      </c>
      <c r="F89" s="276">
        <v>0</v>
      </c>
      <c r="G89" s="277">
        <v>0</v>
      </c>
      <c r="H89" s="276">
        <v>0</v>
      </c>
      <c r="I89" s="277">
        <v>0</v>
      </c>
      <c r="J89" s="276">
        <v>0</v>
      </c>
      <c r="K89" s="277">
        <v>2</v>
      </c>
      <c r="L89" s="276">
        <v>0</v>
      </c>
      <c r="M89" s="277">
        <v>1</v>
      </c>
      <c r="N89" s="276">
        <v>0</v>
      </c>
      <c r="O89" s="277">
        <v>0</v>
      </c>
      <c r="P89" s="276">
        <v>9</v>
      </c>
      <c r="Q89" s="277">
        <v>1</v>
      </c>
      <c r="R89" s="276">
        <v>0</v>
      </c>
      <c r="S89" s="277">
        <v>0</v>
      </c>
      <c r="T89" s="276">
        <v>1</v>
      </c>
      <c r="U89" s="277">
        <v>0</v>
      </c>
      <c r="V89" s="125">
        <f t="shared" si="6"/>
        <v>13</v>
      </c>
      <c r="W89" s="126">
        <f t="shared" si="6"/>
        <v>7</v>
      </c>
      <c r="X89" s="273">
        <f t="shared" si="7"/>
        <v>20</v>
      </c>
    </row>
    <row r="90" spans="1:24" x14ac:dyDescent="0.3">
      <c r="A90" s="127" t="s">
        <v>959</v>
      </c>
      <c r="B90" s="128" t="s">
        <v>20</v>
      </c>
      <c r="C90" s="127">
        <v>7</v>
      </c>
      <c r="D90" s="276">
        <v>2</v>
      </c>
      <c r="E90" s="277">
        <v>2</v>
      </c>
      <c r="F90" s="276">
        <v>0</v>
      </c>
      <c r="G90" s="277">
        <v>0</v>
      </c>
      <c r="H90" s="276">
        <v>0</v>
      </c>
      <c r="I90" s="277">
        <v>0</v>
      </c>
      <c r="J90" s="276">
        <v>0</v>
      </c>
      <c r="K90" s="277">
        <v>0</v>
      </c>
      <c r="L90" s="276">
        <v>0</v>
      </c>
      <c r="M90" s="277">
        <v>0</v>
      </c>
      <c r="N90" s="276">
        <v>0</v>
      </c>
      <c r="O90" s="277">
        <v>0</v>
      </c>
      <c r="P90" s="276">
        <v>18</v>
      </c>
      <c r="Q90" s="277">
        <v>6</v>
      </c>
      <c r="R90" s="276">
        <v>0</v>
      </c>
      <c r="S90" s="277">
        <v>0</v>
      </c>
      <c r="T90" s="276">
        <v>0</v>
      </c>
      <c r="U90" s="277">
        <v>0</v>
      </c>
      <c r="V90" s="125">
        <f t="shared" si="6"/>
        <v>20</v>
      </c>
      <c r="W90" s="126">
        <f t="shared" si="6"/>
        <v>8</v>
      </c>
      <c r="X90" s="273">
        <f t="shared" si="7"/>
        <v>28</v>
      </c>
    </row>
    <row r="91" spans="1:24" x14ac:dyDescent="0.3">
      <c r="A91" s="127" t="s">
        <v>958</v>
      </c>
      <c r="B91" s="128" t="s">
        <v>22</v>
      </c>
      <c r="C91" s="127">
        <v>7</v>
      </c>
      <c r="D91" s="276">
        <v>0</v>
      </c>
      <c r="E91" s="277">
        <v>0</v>
      </c>
      <c r="F91" s="276">
        <v>0</v>
      </c>
      <c r="G91" s="277">
        <v>1</v>
      </c>
      <c r="H91" s="276">
        <v>0</v>
      </c>
      <c r="I91" s="277">
        <v>0</v>
      </c>
      <c r="J91" s="276">
        <v>0</v>
      </c>
      <c r="K91" s="277">
        <v>0</v>
      </c>
      <c r="L91" s="276">
        <v>5</v>
      </c>
      <c r="M91" s="277">
        <v>4</v>
      </c>
      <c r="N91" s="276">
        <v>0</v>
      </c>
      <c r="O91" s="277">
        <v>0</v>
      </c>
      <c r="P91" s="276">
        <v>5</v>
      </c>
      <c r="Q91" s="277">
        <v>13</v>
      </c>
      <c r="R91" s="276">
        <v>0</v>
      </c>
      <c r="S91" s="277">
        <v>1</v>
      </c>
      <c r="T91" s="276">
        <v>0</v>
      </c>
      <c r="U91" s="277">
        <v>0</v>
      </c>
      <c r="V91" s="125">
        <f t="shared" si="6"/>
        <v>10</v>
      </c>
      <c r="W91" s="126">
        <f t="shared" si="6"/>
        <v>19</v>
      </c>
      <c r="X91" s="273">
        <f t="shared" si="7"/>
        <v>29</v>
      </c>
    </row>
    <row r="92" spans="1:24" x14ac:dyDescent="0.3">
      <c r="A92" s="127" t="s">
        <v>957</v>
      </c>
      <c r="B92" s="128" t="s">
        <v>25</v>
      </c>
      <c r="C92" s="127">
        <v>7</v>
      </c>
      <c r="D92" s="276">
        <v>0</v>
      </c>
      <c r="E92" s="277">
        <v>1</v>
      </c>
      <c r="F92" s="276">
        <v>0</v>
      </c>
      <c r="G92" s="277">
        <v>0</v>
      </c>
      <c r="H92" s="276">
        <v>0</v>
      </c>
      <c r="I92" s="277">
        <v>0</v>
      </c>
      <c r="J92" s="276">
        <v>0</v>
      </c>
      <c r="K92" s="277">
        <v>0</v>
      </c>
      <c r="L92" s="276">
        <v>0</v>
      </c>
      <c r="M92" s="277">
        <v>0</v>
      </c>
      <c r="N92" s="276">
        <v>0</v>
      </c>
      <c r="O92" s="277">
        <v>0</v>
      </c>
      <c r="P92" s="276">
        <v>6</v>
      </c>
      <c r="Q92" s="277">
        <v>10</v>
      </c>
      <c r="R92" s="276">
        <v>0</v>
      </c>
      <c r="S92" s="277">
        <v>0</v>
      </c>
      <c r="T92" s="276">
        <v>0</v>
      </c>
      <c r="U92" s="277">
        <v>0</v>
      </c>
      <c r="V92" s="125">
        <f t="shared" si="6"/>
        <v>6</v>
      </c>
      <c r="W92" s="126">
        <f t="shared" si="6"/>
        <v>11</v>
      </c>
      <c r="X92" s="273">
        <f t="shared" si="7"/>
        <v>17</v>
      </c>
    </row>
    <row r="93" spans="1:24" x14ac:dyDescent="0.3">
      <c r="A93" s="127" t="s">
        <v>956</v>
      </c>
      <c r="B93" s="128" t="s">
        <v>26</v>
      </c>
      <c r="C93" s="127">
        <v>7</v>
      </c>
      <c r="D93" s="276">
        <v>1</v>
      </c>
      <c r="E93" s="277">
        <v>1</v>
      </c>
      <c r="F93" s="276">
        <v>0</v>
      </c>
      <c r="G93" s="277">
        <v>1</v>
      </c>
      <c r="H93" s="276">
        <v>0</v>
      </c>
      <c r="I93" s="277">
        <v>0</v>
      </c>
      <c r="J93" s="276">
        <v>0</v>
      </c>
      <c r="K93" s="277">
        <v>0</v>
      </c>
      <c r="L93" s="276">
        <v>1</v>
      </c>
      <c r="M93" s="277">
        <v>0</v>
      </c>
      <c r="N93" s="276">
        <v>0</v>
      </c>
      <c r="O93" s="277">
        <v>0</v>
      </c>
      <c r="P93" s="276">
        <v>4</v>
      </c>
      <c r="Q93" s="277">
        <v>10</v>
      </c>
      <c r="R93" s="276">
        <v>1</v>
      </c>
      <c r="S93" s="277">
        <v>2</v>
      </c>
      <c r="T93" s="276">
        <v>0</v>
      </c>
      <c r="U93" s="277">
        <v>0</v>
      </c>
      <c r="V93" s="125">
        <f t="shared" si="6"/>
        <v>7</v>
      </c>
      <c r="W93" s="126">
        <f t="shared" si="6"/>
        <v>14</v>
      </c>
      <c r="X93" s="273">
        <f t="shared" si="7"/>
        <v>21</v>
      </c>
    </row>
    <row r="94" spans="1:24" x14ac:dyDescent="0.3">
      <c r="A94" s="127" t="s">
        <v>955</v>
      </c>
      <c r="B94" s="128" t="s">
        <v>27</v>
      </c>
      <c r="C94" s="127">
        <v>7</v>
      </c>
      <c r="D94" s="276">
        <v>0</v>
      </c>
      <c r="E94" s="277">
        <v>1</v>
      </c>
      <c r="F94" s="276">
        <v>0</v>
      </c>
      <c r="G94" s="277">
        <v>2</v>
      </c>
      <c r="H94" s="276">
        <v>0</v>
      </c>
      <c r="I94" s="277">
        <v>0</v>
      </c>
      <c r="J94" s="276">
        <v>0</v>
      </c>
      <c r="K94" s="277">
        <v>0</v>
      </c>
      <c r="L94" s="276">
        <v>0</v>
      </c>
      <c r="M94" s="277">
        <v>1</v>
      </c>
      <c r="N94" s="276">
        <v>0</v>
      </c>
      <c r="O94" s="277">
        <v>0</v>
      </c>
      <c r="P94" s="276">
        <v>5</v>
      </c>
      <c r="Q94" s="277">
        <v>42</v>
      </c>
      <c r="R94" s="276">
        <v>0</v>
      </c>
      <c r="S94" s="277">
        <v>0</v>
      </c>
      <c r="T94" s="276">
        <v>0</v>
      </c>
      <c r="U94" s="277">
        <v>0</v>
      </c>
      <c r="V94" s="125">
        <f t="shared" si="6"/>
        <v>5</v>
      </c>
      <c r="W94" s="126">
        <f t="shared" si="6"/>
        <v>46</v>
      </c>
      <c r="X94" s="273">
        <f t="shared" si="7"/>
        <v>51</v>
      </c>
    </row>
    <row r="95" spans="1:24" x14ac:dyDescent="0.3">
      <c r="A95" s="127" t="s">
        <v>954</v>
      </c>
      <c r="B95" s="128" t="s">
        <v>61</v>
      </c>
      <c r="C95" s="127">
        <v>7</v>
      </c>
      <c r="D95" s="276">
        <v>0</v>
      </c>
      <c r="E95" s="277">
        <v>0</v>
      </c>
      <c r="F95" s="276">
        <v>0</v>
      </c>
      <c r="G95" s="277">
        <v>0</v>
      </c>
      <c r="H95" s="276">
        <v>0</v>
      </c>
      <c r="I95" s="277">
        <v>0</v>
      </c>
      <c r="J95" s="276">
        <v>0</v>
      </c>
      <c r="K95" s="277">
        <v>1</v>
      </c>
      <c r="L95" s="276">
        <v>0</v>
      </c>
      <c r="M95" s="277">
        <v>1</v>
      </c>
      <c r="N95" s="276">
        <v>0</v>
      </c>
      <c r="O95" s="277">
        <v>0</v>
      </c>
      <c r="P95" s="276">
        <v>6</v>
      </c>
      <c r="Q95" s="277">
        <v>16</v>
      </c>
      <c r="R95" s="276">
        <v>0</v>
      </c>
      <c r="S95" s="277">
        <v>0</v>
      </c>
      <c r="T95" s="276">
        <v>0</v>
      </c>
      <c r="U95" s="277">
        <v>1</v>
      </c>
      <c r="V95" s="125">
        <f t="shared" si="6"/>
        <v>6</v>
      </c>
      <c r="W95" s="126">
        <f t="shared" si="6"/>
        <v>19</v>
      </c>
      <c r="X95" s="273">
        <f t="shared" si="7"/>
        <v>25</v>
      </c>
    </row>
    <row r="96" spans="1:24" x14ac:dyDescent="0.3">
      <c r="A96" s="127" t="s">
        <v>953</v>
      </c>
      <c r="B96" s="128" t="s">
        <v>35</v>
      </c>
      <c r="C96" s="127">
        <v>7</v>
      </c>
      <c r="D96" s="276">
        <v>0</v>
      </c>
      <c r="E96" s="277">
        <v>1</v>
      </c>
      <c r="F96" s="276">
        <v>0</v>
      </c>
      <c r="G96" s="277">
        <v>2</v>
      </c>
      <c r="H96" s="276">
        <v>0</v>
      </c>
      <c r="I96" s="277">
        <v>0</v>
      </c>
      <c r="J96" s="276">
        <v>0</v>
      </c>
      <c r="K96" s="277">
        <v>2</v>
      </c>
      <c r="L96" s="276">
        <v>0</v>
      </c>
      <c r="M96" s="277">
        <v>0</v>
      </c>
      <c r="N96" s="276">
        <v>0</v>
      </c>
      <c r="O96" s="277">
        <v>0</v>
      </c>
      <c r="P96" s="276">
        <v>2</v>
      </c>
      <c r="Q96" s="277">
        <v>21</v>
      </c>
      <c r="R96" s="276">
        <v>0</v>
      </c>
      <c r="S96" s="277">
        <v>1</v>
      </c>
      <c r="T96" s="276">
        <v>0</v>
      </c>
      <c r="U96" s="277">
        <v>1</v>
      </c>
      <c r="V96" s="125">
        <f t="shared" si="6"/>
        <v>2</v>
      </c>
      <c r="W96" s="126">
        <f t="shared" si="6"/>
        <v>28</v>
      </c>
      <c r="X96" s="273">
        <f t="shared" si="7"/>
        <v>30</v>
      </c>
    </row>
    <row r="97" spans="1:24" x14ac:dyDescent="0.3">
      <c r="A97" s="127" t="s">
        <v>1025</v>
      </c>
      <c r="B97" s="128" t="s">
        <v>54</v>
      </c>
      <c r="C97" s="127">
        <v>7</v>
      </c>
      <c r="D97" s="276">
        <v>0</v>
      </c>
      <c r="E97" s="277">
        <v>0</v>
      </c>
      <c r="F97" s="276">
        <v>0</v>
      </c>
      <c r="G97" s="277">
        <v>0</v>
      </c>
      <c r="H97" s="276">
        <v>0</v>
      </c>
      <c r="I97" s="277">
        <v>0</v>
      </c>
      <c r="J97" s="276">
        <v>0</v>
      </c>
      <c r="K97" s="277">
        <v>0</v>
      </c>
      <c r="L97" s="276">
        <v>0</v>
      </c>
      <c r="M97" s="277">
        <v>3</v>
      </c>
      <c r="N97" s="276">
        <v>0</v>
      </c>
      <c r="O97" s="277">
        <v>0</v>
      </c>
      <c r="P97" s="276">
        <v>4</v>
      </c>
      <c r="Q97" s="277">
        <v>20</v>
      </c>
      <c r="R97" s="276">
        <v>0</v>
      </c>
      <c r="S97" s="277">
        <v>2</v>
      </c>
      <c r="T97" s="276">
        <v>0</v>
      </c>
      <c r="U97" s="277">
        <v>2</v>
      </c>
      <c r="V97" s="125">
        <f t="shared" si="6"/>
        <v>4</v>
      </c>
      <c r="W97" s="126">
        <f t="shared" si="6"/>
        <v>27</v>
      </c>
      <c r="X97" s="273">
        <f t="shared" si="7"/>
        <v>31</v>
      </c>
    </row>
    <row r="98" spans="1:24" x14ac:dyDescent="0.3">
      <c r="A98" s="127" t="s">
        <v>952</v>
      </c>
      <c r="B98" s="128" t="s">
        <v>55</v>
      </c>
      <c r="C98" s="127">
        <v>7</v>
      </c>
      <c r="D98" s="276">
        <v>0</v>
      </c>
      <c r="E98" s="279">
        <v>0</v>
      </c>
      <c r="F98" s="276">
        <v>0</v>
      </c>
      <c r="G98" s="279">
        <v>1</v>
      </c>
      <c r="H98" s="276">
        <v>0</v>
      </c>
      <c r="I98" s="279">
        <v>0</v>
      </c>
      <c r="J98" s="276">
        <v>0</v>
      </c>
      <c r="K98" s="279">
        <v>1</v>
      </c>
      <c r="L98" s="276">
        <v>0</v>
      </c>
      <c r="M98" s="279">
        <v>0</v>
      </c>
      <c r="N98" s="276">
        <v>0</v>
      </c>
      <c r="O98" s="279">
        <v>0</v>
      </c>
      <c r="P98" s="276">
        <v>13</v>
      </c>
      <c r="Q98" s="279">
        <v>24</v>
      </c>
      <c r="R98" s="276">
        <v>0</v>
      </c>
      <c r="S98" s="279">
        <v>0</v>
      </c>
      <c r="T98" s="276">
        <v>1</v>
      </c>
      <c r="U98" s="279">
        <v>1</v>
      </c>
      <c r="V98" s="125">
        <f t="shared" si="6"/>
        <v>14</v>
      </c>
      <c r="W98" s="126">
        <f t="shared" si="6"/>
        <v>27</v>
      </c>
      <c r="X98" s="273">
        <f t="shared" si="7"/>
        <v>41</v>
      </c>
    </row>
    <row r="99" spans="1:24" x14ac:dyDescent="0.3">
      <c r="A99" s="127" t="s">
        <v>951</v>
      </c>
      <c r="B99" s="128" t="s">
        <v>56</v>
      </c>
      <c r="C99" s="127">
        <v>7</v>
      </c>
      <c r="D99" s="276">
        <v>0</v>
      </c>
      <c r="E99" s="277">
        <v>0</v>
      </c>
      <c r="F99" s="276">
        <v>0</v>
      </c>
      <c r="G99" s="277">
        <v>0</v>
      </c>
      <c r="H99" s="276">
        <v>0</v>
      </c>
      <c r="I99" s="277">
        <v>0</v>
      </c>
      <c r="J99" s="276">
        <v>0</v>
      </c>
      <c r="K99" s="277">
        <v>3</v>
      </c>
      <c r="L99" s="276">
        <v>0</v>
      </c>
      <c r="M99" s="277">
        <v>2</v>
      </c>
      <c r="N99" s="276">
        <v>0</v>
      </c>
      <c r="O99" s="277">
        <v>0</v>
      </c>
      <c r="P99" s="276">
        <v>7</v>
      </c>
      <c r="Q99" s="277">
        <v>63</v>
      </c>
      <c r="R99" s="276">
        <v>0</v>
      </c>
      <c r="S99" s="277">
        <v>1</v>
      </c>
      <c r="T99" s="276">
        <v>0</v>
      </c>
      <c r="U99" s="277">
        <v>2</v>
      </c>
      <c r="V99" s="125">
        <f t="shared" si="6"/>
        <v>7</v>
      </c>
      <c r="W99" s="126">
        <f t="shared" si="6"/>
        <v>71</v>
      </c>
      <c r="X99" s="273">
        <f t="shared" si="7"/>
        <v>78</v>
      </c>
    </row>
    <row r="100" spans="1:24" x14ac:dyDescent="0.3">
      <c r="A100" s="127" t="s">
        <v>950</v>
      </c>
      <c r="B100" s="128" t="s">
        <v>57</v>
      </c>
      <c r="C100" s="127">
        <v>7</v>
      </c>
      <c r="D100" s="276">
        <v>0</v>
      </c>
      <c r="E100" s="277">
        <v>0</v>
      </c>
      <c r="F100" s="276">
        <v>1</v>
      </c>
      <c r="G100" s="277">
        <v>0</v>
      </c>
      <c r="H100" s="276">
        <v>0</v>
      </c>
      <c r="I100" s="277">
        <v>0</v>
      </c>
      <c r="J100" s="276">
        <v>0</v>
      </c>
      <c r="K100" s="277">
        <v>0</v>
      </c>
      <c r="L100" s="276">
        <v>0</v>
      </c>
      <c r="M100" s="277">
        <v>1</v>
      </c>
      <c r="N100" s="276">
        <v>0</v>
      </c>
      <c r="O100" s="277">
        <v>0</v>
      </c>
      <c r="P100" s="276">
        <v>1</v>
      </c>
      <c r="Q100" s="277">
        <v>27</v>
      </c>
      <c r="R100" s="276">
        <v>0</v>
      </c>
      <c r="S100" s="277">
        <v>0</v>
      </c>
      <c r="T100" s="276">
        <v>0</v>
      </c>
      <c r="U100" s="277">
        <v>3</v>
      </c>
      <c r="V100" s="125">
        <f t="shared" si="6"/>
        <v>2</v>
      </c>
      <c r="W100" s="126">
        <f t="shared" si="6"/>
        <v>31</v>
      </c>
      <c r="X100" s="273">
        <f t="shared" si="7"/>
        <v>33</v>
      </c>
    </row>
    <row r="101" spans="1:24" x14ac:dyDescent="0.3">
      <c r="A101" s="127" t="s">
        <v>949</v>
      </c>
      <c r="B101" s="128" t="s">
        <v>36</v>
      </c>
      <c r="C101" s="127">
        <v>7</v>
      </c>
      <c r="D101" s="276">
        <v>1</v>
      </c>
      <c r="E101" s="277">
        <v>2</v>
      </c>
      <c r="F101" s="276">
        <v>2</v>
      </c>
      <c r="G101" s="277">
        <v>1</v>
      </c>
      <c r="H101" s="276">
        <v>0</v>
      </c>
      <c r="I101" s="277">
        <v>0</v>
      </c>
      <c r="J101" s="276">
        <v>3</v>
      </c>
      <c r="K101" s="277">
        <v>1</v>
      </c>
      <c r="L101" s="276">
        <v>1</v>
      </c>
      <c r="M101" s="277">
        <v>3</v>
      </c>
      <c r="N101" s="276">
        <v>0</v>
      </c>
      <c r="O101" s="277">
        <v>0</v>
      </c>
      <c r="P101" s="276">
        <v>66</v>
      </c>
      <c r="Q101" s="277">
        <v>43</v>
      </c>
      <c r="R101" s="276">
        <v>2</v>
      </c>
      <c r="S101" s="277">
        <v>1</v>
      </c>
      <c r="T101" s="276">
        <v>4</v>
      </c>
      <c r="U101" s="277">
        <v>2</v>
      </c>
      <c r="V101" s="125">
        <f t="shared" si="6"/>
        <v>79</v>
      </c>
      <c r="W101" s="126">
        <f t="shared" si="6"/>
        <v>53</v>
      </c>
      <c r="X101" s="273">
        <f t="shared" si="7"/>
        <v>132</v>
      </c>
    </row>
    <row r="102" spans="1:24" x14ac:dyDescent="0.3">
      <c r="A102" s="127" t="s">
        <v>948</v>
      </c>
      <c r="B102" s="128" t="s">
        <v>28</v>
      </c>
      <c r="C102" s="127">
        <v>7</v>
      </c>
      <c r="D102" s="276">
        <v>0</v>
      </c>
      <c r="E102" s="277">
        <v>3</v>
      </c>
      <c r="F102" s="276">
        <v>1</v>
      </c>
      <c r="G102" s="277">
        <v>0</v>
      </c>
      <c r="H102" s="276">
        <v>0</v>
      </c>
      <c r="I102" s="277">
        <v>0</v>
      </c>
      <c r="J102" s="276">
        <v>0</v>
      </c>
      <c r="K102" s="277">
        <v>2</v>
      </c>
      <c r="L102" s="276">
        <v>2</v>
      </c>
      <c r="M102" s="277">
        <v>1</v>
      </c>
      <c r="N102" s="276">
        <v>0</v>
      </c>
      <c r="O102" s="277">
        <v>0</v>
      </c>
      <c r="P102" s="276">
        <v>20</v>
      </c>
      <c r="Q102" s="277">
        <v>16</v>
      </c>
      <c r="R102" s="276">
        <v>0</v>
      </c>
      <c r="S102" s="277">
        <v>0</v>
      </c>
      <c r="T102" s="276">
        <v>0</v>
      </c>
      <c r="U102" s="277">
        <v>1</v>
      </c>
      <c r="V102" s="125">
        <f t="shared" si="6"/>
        <v>23</v>
      </c>
      <c r="W102" s="126">
        <f t="shared" si="6"/>
        <v>23</v>
      </c>
      <c r="X102" s="273">
        <f t="shared" si="7"/>
        <v>46</v>
      </c>
    </row>
    <row r="103" spans="1:24" x14ac:dyDescent="0.3">
      <c r="A103" s="127" t="s">
        <v>947</v>
      </c>
      <c r="B103" s="128">
        <v>52.1402</v>
      </c>
      <c r="C103" s="127">
        <v>7</v>
      </c>
      <c r="D103" s="276">
        <v>6</v>
      </c>
      <c r="E103" s="277">
        <v>2</v>
      </c>
      <c r="F103" s="276">
        <v>0</v>
      </c>
      <c r="G103" s="277">
        <v>0</v>
      </c>
      <c r="H103" s="276">
        <v>0</v>
      </c>
      <c r="I103" s="277">
        <v>0</v>
      </c>
      <c r="J103" s="276">
        <v>1</v>
      </c>
      <c r="K103" s="277">
        <v>1</v>
      </c>
      <c r="L103" s="276">
        <v>0</v>
      </c>
      <c r="M103" s="277">
        <v>0</v>
      </c>
      <c r="N103" s="276">
        <v>0</v>
      </c>
      <c r="O103" s="277">
        <v>0</v>
      </c>
      <c r="P103" s="276">
        <v>7</v>
      </c>
      <c r="Q103" s="277">
        <v>3</v>
      </c>
      <c r="R103" s="276">
        <v>0</v>
      </c>
      <c r="S103" s="277">
        <v>0</v>
      </c>
      <c r="T103" s="276">
        <v>0</v>
      </c>
      <c r="U103" s="277">
        <v>0</v>
      </c>
      <c r="V103" s="125">
        <f t="shared" si="6"/>
        <v>14</v>
      </c>
      <c r="W103" s="126">
        <f t="shared" si="6"/>
        <v>6</v>
      </c>
      <c r="X103" s="273">
        <f t="shared" si="7"/>
        <v>20</v>
      </c>
    </row>
    <row r="104" spans="1:24" x14ac:dyDescent="0.3">
      <c r="A104" s="129" t="s">
        <v>946</v>
      </c>
      <c r="B104" s="130">
        <v>54.010100000000001</v>
      </c>
      <c r="C104" s="127">
        <v>7</v>
      </c>
      <c r="D104" s="280">
        <v>0</v>
      </c>
      <c r="E104" s="278">
        <v>0</v>
      </c>
      <c r="F104" s="280">
        <v>0</v>
      </c>
      <c r="G104" s="278">
        <v>0</v>
      </c>
      <c r="H104" s="280">
        <v>0</v>
      </c>
      <c r="I104" s="278">
        <v>0</v>
      </c>
      <c r="J104" s="280">
        <v>0</v>
      </c>
      <c r="K104" s="278">
        <v>0</v>
      </c>
      <c r="L104" s="280">
        <v>1</v>
      </c>
      <c r="M104" s="278">
        <v>0</v>
      </c>
      <c r="N104" s="280">
        <v>0</v>
      </c>
      <c r="O104" s="278">
        <v>0</v>
      </c>
      <c r="P104" s="280">
        <v>4</v>
      </c>
      <c r="Q104" s="278">
        <v>11</v>
      </c>
      <c r="R104" s="280">
        <v>1</v>
      </c>
      <c r="S104" s="278">
        <v>0</v>
      </c>
      <c r="T104" s="280">
        <v>1</v>
      </c>
      <c r="U104" s="278">
        <v>0</v>
      </c>
      <c r="V104" s="125">
        <f t="shared" si="6"/>
        <v>7</v>
      </c>
      <c r="W104" s="126">
        <f t="shared" si="6"/>
        <v>11</v>
      </c>
      <c r="X104" s="273">
        <f t="shared" si="7"/>
        <v>18</v>
      </c>
    </row>
    <row r="105" spans="1:24" ht="15" customHeight="1" x14ac:dyDescent="0.3">
      <c r="A105" s="296" t="s">
        <v>709</v>
      </c>
      <c r="B105" s="296"/>
      <c r="C105" s="117"/>
      <c r="D105" s="120">
        <f t="shared" ref="D105:U105" si="8">SUM(D106:D110)</f>
        <v>0</v>
      </c>
      <c r="E105" s="141">
        <f t="shared" si="8"/>
        <v>1</v>
      </c>
      <c r="F105" s="120">
        <f t="shared" si="8"/>
        <v>0</v>
      </c>
      <c r="G105" s="141">
        <f t="shared" si="8"/>
        <v>2</v>
      </c>
      <c r="H105" s="120">
        <f t="shared" si="8"/>
        <v>0</v>
      </c>
      <c r="I105" s="141">
        <f t="shared" si="8"/>
        <v>0</v>
      </c>
      <c r="J105" s="120">
        <f t="shared" si="8"/>
        <v>0</v>
      </c>
      <c r="K105" s="141">
        <f t="shared" si="8"/>
        <v>0</v>
      </c>
      <c r="L105" s="120">
        <f t="shared" si="8"/>
        <v>4</v>
      </c>
      <c r="M105" s="141">
        <f t="shared" si="8"/>
        <v>7</v>
      </c>
      <c r="N105" s="120">
        <f t="shared" si="8"/>
        <v>0</v>
      </c>
      <c r="O105" s="141">
        <f t="shared" si="8"/>
        <v>0</v>
      </c>
      <c r="P105" s="120">
        <f t="shared" si="8"/>
        <v>7</v>
      </c>
      <c r="Q105" s="141">
        <f t="shared" si="8"/>
        <v>27</v>
      </c>
      <c r="R105" s="120">
        <f t="shared" si="8"/>
        <v>1</v>
      </c>
      <c r="S105" s="141">
        <f t="shared" si="8"/>
        <v>2</v>
      </c>
      <c r="T105" s="120">
        <f t="shared" si="8"/>
        <v>1</v>
      </c>
      <c r="U105" s="141">
        <f t="shared" si="8"/>
        <v>1</v>
      </c>
      <c r="V105" s="120">
        <f t="shared" si="6"/>
        <v>13</v>
      </c>
      <c r="W105" s="121">
        <f t="shared" si="6"/>
        <v>40</v>
      </c>
      <c r="X105" s="274">
        <f t="shared" si="7"/>
        <v>53</v>
      </c>
    </row>
    <row r="106" spans="1:24" x14ac:dyDescent="0.3">
      <c r="A106" s="123" t="s">
        <v>976</v>
      </c>
      <c r="B106" s="124">
        <v>13.040100000000001</v>
      </c>
      <c r="C106" s="127">
        <v>8</v>
      </c>
      <c r="D106" s="125">
        <v>0</v>
      </c>
      <c r="E106" s="126">
        <v>1</v>
      </c>
      <c r="F106" s="125">
        <v>0</v>
      </c>
      <c r="G106" s="126">
        <v>2</v>
      </c>
      <c r="H106" s="125">
        <v>0</v>
      </c>
      <c r="I106" s="126">
        <v>0</v>
      </c>
      <c r="J106" s="125">
        <v>0</v>
      </c>
      <c r="K106" s="126">
        <v>0</v>
      </c>
      <c r="L106" s="125">
        <v>4</v>
      </c>
      <c r="M106" s="126">
        <v>6</v>
      </c>
      <c r="N106" s="125">
        <v>0</v>
      </c>
      <c r="O106" s="126">
        <v>0</v>
      </c>
      <c r="P106" s="125">
        <v>6</v>
      </c>
      <c r="Q106" s="126">
        <v>16</v>
      </c>
      <c r="R106" s="125">
        <v>1</v>
      </c>
      <c r="S106" s="126">
        <v>1</v>
      </c>
      <c r="T106" s="125">
        <v>1</v>
      </c>
      <c r="U106" s="126">
        <v>1</v>
      </c>
      <c r="V106" s="125">
        <f t="shared" si="6"/>
        <v>12</v>
      </c>
      <c r="W106" s="126">
        <f t="shared" si="6"/>
        <v>27</v>
      </c>
      <c r="X106" s="273">
        <f t="shared" si="7"/>
        <v>39</v>
      </c>
    </row>
    <row r="107" spans="1:24" x14ac:dyDescent="0.3">
      <c r="A107" s="127" t="s">
        <v>968</v>
      </c>
      <c r="B107" s="128">
        <v>13.100099999999999</v>
      </c>
      <c r="C107" s="127">
        <v>8</v>
      </c>
      <c r="D107" s="125">
        <v>0</v>
      </c>
      <c r="E107" s="126">
        <v>0</v>
      </c>
      <c r="F107" s="125">
        <v>0</v>
      </c>
      <c r="G107" s="126">
        <v>0</v>
      </c>
      <c r="H107" s="125">
        <v>0</v>
      </c>
      <c r="I107" s="126">
        <v>0</v>
      </c>
      <c r="J107" s="125">
        <v>0</v>
      </c>
      <c r="K107" s="126">
        <v>0</v>
      </c>
      <c r="L107" s="125">
        <v>0</v>
      </c>
      <c r="M107" s="126">
        <v>0</v>
      </c>
      <c r="N107" s="125">
        <v>0</v>
      </c>
      <c r="O107" s="126">
        <v>0</v>
      </c>
      <c r="P107" s="125">
        <v>0</v>
      </c>
      <c r="Q107" s="126">
        <v>1</v>
      </c>
      <c r="R107" s="125">
        <v>0</v>
      </c>
      <c r="S107" s="126">
        <v>0</v>
      </c>
      <c r="T107" s="125">
        <v>0</v>
      </c>
      <c r="U107" s="126">
        <v>0</v>
      </c>
      <c r="V107" s="125">
        <f t="shared" si="6"/>
        <v>0</v>
      </c>
      <c r="W107" s="126">
        <f t="shared" si="6"/>
        <v>1</v>
      </c>
      <c r="X107" s="273">
        <f t="shared" si="7"/>
        <v>1</v>
      </c>
    </row>
    <row r="108" spans="1:24" x14ac:dyDescent="0.3">
      <c r="A108" s="127" t="s">
        <v>969</v>
      </c>
      <c r="B108" s="128">
        <v>13.131500000000001</v>
      </c>
      <c r="C108" s="127">
        <v>8</v>
      </c>
      <c r="D108" s="125">
        <v>0</v>
      </c>
      <c r="E108" s="126">
        <v>0</v>
      </c>
      <c r="F108" s="125">
        <v>0</v>
      </c>
      <c r="G108" s="126">
        <v>0</v>
      </c>
      <c r="H108" s="125">
        <v>0</v>
      </c>
      <c r="I108" s="126">
        <v>0</v>
      </c>
      <c r="J108" s="125">
        <v>0</v>
      </c>
      <c r="K108" s="126">
        <v>0</v>
      </c>
      <c r="L108" s="125">
        <v>0</v>
      </c>
      <c r="M108" s="126">
        <v>1</v>
      </c>
      <c r="N108" s="125">
        <v>0</v>
      </c>
      <c r="O108" s="126">
        <v>0</v>
      </c>
      <c r="P108" s="125">
        <v>0</v>
      </c>
      <c r="Q108" s="126">
        <v>2</v>
      </c>
      <c r="R108" s="125">
        <v>0</v>
      </c>
      <c r="S108" s="126">
        <v>0</v>
      </c>
      <c r="T108" s="125">
        <v>0</v>
      </c>
      <c r="U108" s="126">
        <v>0</v>
      </c>
      <c r="V108" s="125">
        <f t="shared" si="6"/>
        <v>0</v>
      </c>
      <c r="W108" s="126">
        <f t="shared" si="6"/>
        <v>3</v>
      </c>
      <c r="X108" s="273">
        <f t="shared" si="7"/>
        <v>3</v>
      </c>
    </row>
    <row r="109" spans="1:24" x14ac:dyDescent="0.3">
      <c r="A109" s="127" t="s">
        <v>970</v>
      </c>
      <c r="B109" s="128">
        <v>42.280500000000004</v>
      </c>
      <c r="C109" s="127">
        <v>8</v>
      </c>
      <c r="D109" s="125">
        <v>0</v>
      </c>
      <c r="E109" s="126">
        <v>0</v>
      </c>
      <c r="F109" s="125">
        <v>0</v>
      </c>
      <c r="G109" s="126">
        <v>0</v>
      </c>
      <c r="H109" s="125">
        <v>0</v>
      </c>
      <c r="I109" s="126">
        <v>0</v>
      </c>
      <c r="J109" s="125">
        <v>0</v>
      </c>
      <c r="K109" s="126">
        <v>0</v>
      </c>
      <c r="L109" s="125">
        <v>0</v>
      </c>
      <c r="M109" s="126">
        <v>0</v>
      </c>
      <c r="N109" s="125">
        <v>0</v>
      </c>
      <c r="O109" s="126">
        <v>0</v>
      </c>
      <c r="P109" s="125">
        <v>1</v>
      </c>
      <c r="Q109" s="126">
        <v>5</v>
      </c>
      <c r="R109" s="125">
        <v>0</v>
      </c>
      <c r="S109" s="126">
        <v>1</v>
      </c>
      <c r="T109" s="125">
        <v>0</v>
      </c>
      <c r="U109" s="126">
        <v>0</v>
      </c>
      <c r="V109" s="125">
        <f t="shared" si="6"/>
        <v>1</v>
      </c>
      <c r="W109" s="126">
        <f t="shared" si="6"/>
        <v>6</v>
      </c>
      <c r="X109" s="273">
        <f t="shared" si="7"/>
        <v>7</v>
      </c>
    </row>
    <row r="110" spans="1:24" x14ac:dyDescent="0.3">
      <c r="A110" s="129" t="s">
        <v>971</v>
      </c>
      <c r="B110" s="130">
        <v>51.380499999999998</v>
      </c>
      <c r="C110" s="127">
        <v>8</v>
      </c>
      <c r="D110" s="125">
        <v>0</v>
      </c>
      <c r="E110" s="126">
        <v>0</v>
      </c>
      <c r="F110" s="125">
        <v>0</v>
      </c>
      <c r="G110" s="126">
        <v>0</v>
      </c>
      <c r="H110" s="125">
        <v>0</v>
      </c>
      <c r="I110" s="126">
        <v>0</v>
      </c>
      <c r="J110" s="125">
        <v>0</v>
      </c>
      <c r="K110" s="126">
        <v>0</v>
      </c>
      <c r="L110" s="125">
        <v>0</v>
      </c>
      <c r="M110" s="126">
        <v>0</v>
      </c>
      <c r="N110" s="125">
        <v>0</v>
      </c>
      <c r="O110" s="126">
        <v>0</v>
      </c>
      <c r="P110" s="125">
        <v>0</v>
      </c>
      <c r="Q110" s="126">
        <v>3</v>
      </c>
      <c r="R110" s="125">
        <v>0</v>
      </c>
      <c r="S110" s="126">
        <v>0</v>
      </c>
      <c r="T110" s="125">
        <v>0</v>
      </c>
      <c r="U110" s="126">
        <v>0</v>
      </c>
      <c r="V110" s="125">
        <f t="shared" si="6"/>
        <v>0</v>
      </c>
      <c r="W110" s="126">
        <f t="shared" si="6"/>
        <v>3</v>
      </c>
      <c r="X110" s="273">
        <f t="shared" si="7"/>
        <v>3</v>
      </c>
    </row>
    <row r="111" spans="1:24" ht="15" customHeight="1" x14ac:dyDescent="0.3">
      <c r="A111" s="296" t="s">
        <v>710</v>
      </c>
      <c r="B111" s="296"/>
      <c r="C111" s="117"/>
      <c r="D111" s="120">
        <f>SUM(D112,D115,D118)</f>
        <v>4</v>
      </c>
      <c r="E111" s="141">
        <f t="shared" ref="E111:W111" si="9">SUM(E112,E115,E118)</f>
        <v>7</v>
      </c>
      <c r="F111" s="120">
        <f t="shared" si="9"/>
        <v>9</v>
      </c>
      <c r="G111" s="141">
        <f t="shared" si="9"/>
        <v>13</v>
      </c>
      <c r="H111" s="120">
        <f t="shared" si="9"/>
        <v>0</v>
      </c>
      <c r="I111" s="141">
        <f t="shared" si="9"/>
        <v>0</v>
      </c>
      <c r="J111" s="120">
        <f t="shared" si="9"/>
        <v>12</v>
      </c>
      <c r="K111" s="141">
        <f t="shared" si="9"/>
        <v>18</v>
      </c>
      <c r="L111" s="120">
        <f t="shared" si="9"/>
        <v>8</v>
      </c>
      <c r="M111" s="141">
        <f t="shared" si="9"/>
        <v>13</v>
      </c>
      <c r="N111" s="120">
        <f t="shared" si="9"/>
        <v>0</v>
      </c>
      <c r="O111" s="141">
        <f t="shared" si="9"/>
        <v>0</v>
      </c>
      <c r="P111" s="120">
        <f t="shared" si="9"/>
        <v>194</v>
      </c>
      <c r="Q111" s="141">
        <f t="shared" si="9"/>
        <v>278</v>
      </c>
      <c r="R111" s="120">
        <f t="shared" si="9"/>
        <v>7</v>
      </c>
      <c r="S111" s="141">
        <f t="shared" si="9"/>
        <v>5</v>
      </c>
      <c r="T111" s="120">
        <f t="shared" si="9"/>
        <v>44</v>
      </c>
      <c r="U111" s="141">
        <f t="shared" si="9"/>
        <v>22</v>
      </c>
      <c r="V111" s="118">
        <f t="shared" si="9"/>
        <v>278</v>
      </c>
      <c r="W111" s="119">
        <f t="shared" si="9"/>
        <v>356</v>
      </c>
      <c r="X111" s="274">
        <f t="shared" si="7"/>
        <v>634</v>
      </c>
    </row>
    <row r="112" spans="1:24" x14ac:dyDescent="0.3">
      <c r="A112" s="131" t="s">
        <v>668</v>
      </c>
      <c r="B112" s="132"/>
      <c r="C112" s="117"/>
      <c r="D112" s="133">
        <f t="shared" ref="D112:U112" si="10">SUM(D113:D114)</f>
        <v>4</v>
      </c>
      <c r="E112" s="142">
        <f t="shared" si="10"/>
        <v>5</v>
      </c>
      <c r="F112" s="133">
        <f t="shared" si="10"/>
        <v>0</v>
      </c>
      <c r="G112" s="142">
        <f t="shared" si="10"/>
        <v>0</v>
      </c>
      <c r="H112" s="133">
        <f t="shared" si="10"/>
        <v>0</v>
      </c>
      <c r="I112" s="142">
        <f t="shared" si="10"/>
        <v>0</v>
      </c>
      <c r="J112" s="133">
        <f t="shared" si="10"/>
        <v>1</v>
      </c>
      <c r="K112" s="142">
        <f t="shared" si="10"/>
        <v>0</v>
      </c>
      <c r="L112" s="133">
        <f t="shared" si="10"/>
        <v>0</v>
      </c>
      <c r="M112" s="142">
        <f t="shared" si="10"/>
        <v>3</v>
      </c>
      <c r="N112" s="133">
        <f t="shared" si="10"/>
        <v>0</v>
      </c>
      <c r="O112" s="142">
        <f t="shared" si="10"/>
        <v>0</v>
      </c>
      <c r="P112" s="133">
        <f t="shared" si="10"/>
        <v>18</v>
      </c>
      <c r="Q112" s="142">
        <f t="shared" si="10"/>
        <v>7</v>
      </c>
      <c r="R112" s="133">
        <f t="shared" si="10"/>
        <v>0</v>
      </c>
      <c r="S112" s="142">
        <f t="shared" si="10"/>
        <v>0</v>
      </c>
      <c r="T112" s="133">
        <f t="shared" si="10"/>
        <v>0</v>
      </c>
      <c r="U112" s="142">
        <f t="shared" si="10"/>
        <v>0</v>
      </c>
      <c r="V112" s="133">
        <f t="shared" si="6"/>
        <v>23</v>
      </c>
      <c r="W112" s="134">
        <f t="shared" si="6"/>
        <v>15</v>
      </c>
      <c r="X112" s="274">
        <f t="shared" si="7"/>
        <v>38</v>
      </c>
    </row>
    <row r="113" spans="1:24" x14ac:dyDescent="0.3">
      <c r="A113" s="123" t="s">
        <v>711</v>
      </c>
      <c r="B113" s="124" t="s">
        <v>694</v>
      </c>
      <c r="C113" s="127">
        <v>17</v>
      </c>
      <c r="D113" s="125">
        <v>4</v>
      </c>
      <c r="E113" s="126">
        <v>5</v>
      </c>
      <c r="F113" s="125">
        <v>0</v>
      </c>
      <c r="G113" s="126">
        <v>0</v>
      </c>
      <c r="H113" s="125">
        <v>0</v>
      </c>
      <c r="I113" s="126">
        <v>0</v>
      </c>
      <c r="J113" s="125">
        <v>1</v>
      </c>
      <c r="K113" s="126">
        <v>0</v>
      </c>
      <c r="L113" s="125">
        <v>0</v>
      </c>
      <c r="M113" s="126">
        <v>0</v>
      </c>
      <c r="N113" s="125">
        <v>0</v>
      </c>
      <c r="O113" s="126">
        <v>0</v>
      </c>
      <c r="P113" s="125">
        <v>7</v>
      </c>
      <c r="Q113" s="126">
        <v>2</v>
      </c>
      <c r="R113" s="125">
        <v>0</v>
      </c>
      <c r="S113" s="126">
        <v>0</v>
      </c>
      <c r="T113" s="125">
        <v>0</v>
      </c>
      <c r="U113" s="126">
        <v>0</v>
      </c>
      <c r="V113" s="125">
        <f t="shared" si="6"/>
        <v>12</v>
      </c>
      <c r="W113" s="126">
        <f t="shared" si="6"/>
        <v>7</v>
      </c>
      <c r="X113" s="273">
        <f t="shared" si="7"/>
        <v>19</v>
      </c>
    </row>
    <row r="114" spans="1:24" x14ac:dyDescent="0.3">
      <c r="A114" s="129" t="s">
        <v>972</v>
      </c>
      <c r="B114" s="130">
        <v>13.040100000000001</v>
      </c>
      <c r="C114" s="129">
        <v>17</v>
      </c>
      <c r="D114" s="125">
        <v>0</v>
      </c>
      <c r="E114" s="126">
        <v>0</v>
      </c>
      <c r="F114" s="125">
        <v>0</v>
      </c>
      <c r="G114" s="126">
        <v>0</v>
      </c>
      <c r="H114" s="125">
        <v>0</v>
      </c>
      <c r="I114" s="126">
        <v>0</v>
      </c>
      <c r="J114" s="125">
        <v>0</v>
      </c>
      <c r="K114" s="126">
        <v>0</v>
      </c>
      <c r="L114" s="125">
        <v>0</v>
      </c>
      <c r="M114" s="126">
        <v>3</v>
      </c>
      <c r="N114" s="125">
        <v>0</v>
      </c>
      <c r="O114" s="126">
        <v>0</v>
      </c>
      <c r="P114" s="125">
        <v>11</v>
      </c>
      <c r="Q114" s="126">
        <v>5</v>
      </c>
      <c r="R114" s="125">
        <v>0</v>
      </c>
      <c r="S114" s="126">
        <v>0</v>
      </c>
      <c r="T114" s="125">
        <v>0</v>
      </c>
      <c r="U114" s="126">
        <v>0</v>
      </c>
      <c r="V114" s="125">
        <f t="shared" si="6"/>
        <v>11</v>
      </c>
      <c r="W114" s="126">
        <f t="shared" si="6"/>
        <v>8</v>
      </c>
      <c r="X114" s="273">
        <f t="shared" si="7"/>
        <v>19</v>
      </c>
    </row>
    <row r="115" spans="1:24" x14ac:dyDescent="0.3">
      <c r="A115" s="131" t="s">
        <v>712</v>
      </c>
      <c r="B115" s="132"/>
      <c r="C115" s="117"/>
      <c r="D115" s="133">
        <f t="shared" ref="D115:U115" si="11">SUM(D116:D117)</f>
        <v>0</v>
      </c>
      <c r="E115" s="142">
        <f t="shared" si="11"/>
        <v>2</v>
      </c>
      <c r="F115" s="133">
        <f t="shared" si="11"/>
        <v>9</v>
      </c>
      <c r="G115" s="142">
        <f t="shared" si="11"/>
        <v>9</v>
      </c>
      <c r="H115" s="133">
        <f t="shared" si="11"/>
        <v>0</v>
      </c>
      <c r="I115" s="142">
        <f t="shared" si="11"/>
        <v>0</v>
      </c>
      <c r="J115" s="133">
        <f t="shared" si="11"/>
        <v>9</v>
      </c>
      <c r="K115" s="142">
        <f t="shared" si="11"/>
        <v>17</v>
      </c>
      <c r="L115" s="133">
        <f t="shared" si="11"/>
        <v>6</v>
      </c>
      <c r="M115" s="142">
        <f t="shared" si="11"/>
        <v>6</v>
      </c>
      <c r="N115" s="133">
        <f t="shared" si="11"/>
        <v>0</v>
      </c>
      <c r="O115" s="142">
        <f t="shared" si="11"/>
        <v>0</v>
      </c>
      <c r="P115" s="133">
        <f t="shared" si="11"/>
        <v>167</v>
      </c>
      <c r="Q115" s="142">
        <f t="shared" si="11"/>
        <v>226</v>
      </c>
      <c r="R115" s="133">
        <f t="shared" si="11"/>
        <v>7</v>
      </c>
      <c r="S115" s="142">
        <f t="shared" si="11"/>
        <v>4</v>
      </c>
      <c r="T115" s="133">
        <f t="shared" si="11"/>
        <v>43</v>
      </c>
      <c r="U115" s="142">
        <f t="shared" si="11"/>
        <v>21</v>
      </c>
      <c r="V115" s="133">
        <f t="shared" si="6"/>
        <v>241</v>
      </c>
      <c r="W115" s="134">
        <f t="shared" si="6"/>
        <v>285</v>
      </c>
      <c r="X115" s="274">
        <f t="shared" si="7"/>
        <v>526</v>
      </c>
    </row>
    <row r="116" spans="1:24" x14ac:dyDescent="0.3">
      <c r="A116" s="123" t="s">
        <v>973</v>
      </c>
      <c r="B116" s="124">
        <v>51.040100000000002</v>
      </c>
      <c r="C116" s="127">
        <v>18</v>
      </c>
      <c r="D116" s="125">
        <v>0</v>
      </c>
      <c r="E116" s="126">
        <v>1</v>
      </c>
      <c r="F116" s="125">
        <v>4</v>
      </c>
      <c r="G116" s="126">
        <v>4</v>
      </c>
      <c r="H116" s="125">
        <v>0</v>
      </c>
      <c r="I116" s="126">
        <v>0</v>
      </c>
      <c r="J116" s="125">
        <v>2</v>
      </c>
      <c r="K116" s="126">
        <v>4</v>
      </c>
      <c r="L116" s="125">
        <v>3</v>
      </c>
      <c r="M116" s="126">
        <v>1</v>
      </c>
      <c r="N116" s="125">
        <v>0</v>
      </c>
      <c r="O116" s="126">
        <v>0</v>
      </c>
      <c r="P116" s="125">
        <v>67</v>
      </c>
      <c r="Q116" s="126">
        <v>49</v>
      </c>
      <c r="R116" s="125">
        <v>4</v>
      </c>
      <c r="S116" s="126">
        <v>2</v>
      </c>
      <c r="T116" s="125">
        <v>40</v>
      </c>
      <c r="U116" s="126">
        <v>20</v>
      </c>
      <c r="V116" s="125">
        <f t="shared" si="6"/>
        <v>120</v>
      </c>
      <c r="W116" s="126">
        <f t="shared" si="6"/>
        <v>81</v>
      </c>
      <c r="X116" s="273">
        <f t="shared" si="7"/>
        <v>201</v>
      </c>
    </row>
    <row r="117" spans="1:24" x14ac:dyDescent="0.3">
      <c r="A117" s="129" t="s">
        <v>974</v>
      </c>
      <c r="B117" s="130">
        <v>51.200099999999999</v>
      </c>
      <c r="C117" s="129">
        <v>18</v>
      </c>
      <c r="D117" s="125">
        <v>0</v>
      </c>
      <c r="E117" s="126">
        <v>1</v>
      </c>
      <c r="F117" s="125">
        <v>5</v>
      </c>
      <c r="G117" s="126">
        <v>5</v>
      </c>
      <c r="H117" s="125">
        <v>0</v>
      </c>
      <c r="I117" s="126">
        <v>0</v>
      </c>
      <c r="J117" s="125">
        <v>7</v>
      </c>
      <c r="K117" s="126">
        <v>13</v>
      </c>
      <c r="L117" s="125">
        <v>3</v>
      </c>
      <c r="M117" s="126">
        <v>5</v>
      </c>
      <c r="N117" s="125">
        <v>0</v>
      </c>
      <c r="O117" s="126">
        <v>0</v>
      </c>
      <c r="P117" s="125">
        <v>100</v>
      </c>
      <c r="Q117" s="126">
        <v>177</v>
      </c>
      <c r="R117" s="125">
        <v>3</v>
      </c>
      <c r="S117" s="126">
        <v>2</v>
      </c>
      <c r="T117" s="125">
        <v>3</v>
      </c>
      <c r="U117" s="126">
        <v>1</v>
      </c>
      <c r="V117" s="125">
        <f t="shared" si="6"/>
        <v>121</v>
      </c>
      <c r="W117" s="126">
        <f t="shared" si="6"/>
        <v>204</v>
      </c>
      <c r="X117" s="273">
        <f t="shared" si="7"/>
        <v>325</v>
      </c>
    </row>
    <row r="118" spans="1:24" x14ac:dyDescent="0.3">
      <c r="A118" s="135" t="s">
        <v>975</v>
      </c>
      <c r="B118" s="132">
        <v>51.381799999999998</v>
      </c>
      <c r="C118" s="135">
        <v>19</v>
      </c>
      <c r="D118" s="136">
        <v>0</v>
      </c>
      <c r="E118" s="137">
        <v>0</v>
      </c>
      <c r="F118" s="136">
        <v>0</v>
      </c>
      <c r="G118" s="137">
        <v>4</v>
      </c>
      <c r="H118" s="136">
        <v>0</v>
      </c>
      <c r="I118" s="137">
        <v>0</v>
      </c>
      <c r="J118" s="136">
        <v>2</v>
      </c>
      <c r="K118" s="137">
        <v>1</v>
      </c>
      <c r="L118" s="136">
        <v>2</v>
      </c>
      <c r="M118" s="137">
        <v>4</v>
      </c>
      <c r="N118" s="136">
        <v>0</v>
      </c>
      <c r="O118" s="137">
        <v>0</v>
      </c>
      <c r="P118" s="136">
        <v>9</v>
      </c>
      <c r="Q118" s="137">
        <v>45</v>
      </c>
      <c r="R118" s="136">
        <v>0</v>
      </c>
      <c r="S118" s="137">
        <v>1</v>
      </c>
      <c r="T118" s="136">
        <v>1</v>
      </c>
      <c r="U118" s="137">
        <v>1</v>
      </c>
      <c r="V118" s="136">
        <f t="shared" si="6"/>
        <v>14</v>
      </c>
      <c r="W118" s="137">
        <f t="shared" si="6"/>
        <v>56</v>
      </c>
      <c r="X118" s="274">
        <f t="shared" si="7"/>
        <v>70</v>
      </c>
    </row>
    <row r="122" spans="1:24" x14ac:dyDescent="0.3">
      <c r="A122" s="140" t="s">
        <v>978</v>
      </c>
    </row>
    <row r="123" spans="1:24" x14ac:dyDescent="0.3">
      <c r="A123" s="140"/>
    </row>
    <row r="129" spans="2:3" x14ac:dyDescent="0.3">
      <c r="B129" s="110"/>
      <c r="C129" s="110"/>
    </row>
    <row r="130" spans="2:3" x14ac:dyDescent="0.3">
      <c r="B130" s="110"/>
      <c r="C130" s="110"/>
    </row>
    <row r="131" spans="2:3" x14ac:dyDescent="0.3">
      <c r="B131" s="110"/>
      <c r="C131" s="110"/>
    </row>
    <row r="132" spans="2:3" x14ac:dyDescent="0.3">
      <c r="B132" s="110"/>
      <c r="C132" s="110"/>
    </row>
    <row r="133" spans="2:3" x14ac:dyDescent="0.3">
      <c r="B133" s="110"/>
      <c r="C133" s="110"/>
    </row>
    <row r="134" spans="2:3" x14ac:dyDescent="0.3">
      <c r="B134" s="110"/>
      <c r="C134" s="110"/>
    </row>
    <row r="135" spans="2:3" x14ac:dyDescent="0.3">
      <c r="B135" s="110"/>
      <c r="C135" s="110"/>
    </row>
  </sheetData>
  <mergeCells count="18">
    <mergeCell ref="A111:B111"/>
    <mergeCell ref="L1:M1"/>
    <mergeCell ref="N1:O1"/>
    <mergeCell ref="P1:Q1"/>
    <mergeCell ref="R1:S1"/>
    <mergeCell ref="B1:B2"/>
    <mergeCell ref="C1:C2"/>
    <mergeCell ref="D1:E1"/>
    <mergeCell ref="F1:G1"/>
    <mergeCell ref="H1:I1"/>
    <mergeCell ref="J1:K1"/>
    <mergeCell ref="W1:W2"/>
    <mergeCell ref="A4:B4"/>
    <mergeCell ref="A52:B52"/>
    <mergeCell ref="A57:B57"/>
    <mergeCell ref="A105:B105"/>
    <mergeCell ref="T1:U1"/>
    <mergeCell ref="V1:V2"/>
  </mergeCells>
  <phoneticPr fontId="0" type="noConversion"/>
  <pageMargins left="0.25" right="0.25" top="0.5" bottom="0.5" header="0.3" footer="0.3"/>
  <pageSetup scale="54" fitToHeight="0" orientation="landscape" r:id="rId1"/>
  <headerFooter alignWithMargins="0">
    <oddFooter xml:space="preserve">&amp;C </oddFooter>
  </headerFooter>
  <rowBreaks count="2" manualBreakCount="2">
    <brk id="51" max="16383" man="1"/>
    <brk id="104" max="16383" man="1"/>
  </rowBreaks>
  <ignoredErrors>
    <ignoredError sqref="D5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zoomScale="90" zoomScaleNormal="90" workbookViewId="0">
      <selection activeCell="Y31" sqref="Y31"/>
    </sheetView>
  </sheetViews>
  <sheetFormatPr defaultColWidth="8.6640625" defaultRowHeight="13.8" x14ac:dyDescent="0.3"/>
  <cols>
    <col min="1" max="1" width="47.33203125" style="2" customWidth="1"/>
    <col min="2" max="2" width="8.21875" style="2" bestFit="1" customWidth="1"/>
    <col min="3" max="3" width="7.21875" style="2" bestFit="1" customWidth="1"/>
    <col min="4" max="4" width="7" style="2" customWidth="1"/>
    <col min="5" max="5" width="7.44140625" style="2" customWidth="1"/>
    <col min="6" max="7" width="7.21875" style="2" customWidth="1"/>
    <col min="8" max="8" width="5.77734375" style="2" customWidth="1"/>
    <col min="9" max="9" width="6.77734375" style="2" bestFit="1" customWidth="1"/>
    <col min="10" max="10" width="8.44140625" style="2" customWidth="1"/>
    <col min="11" max="11" width="8.6640625" style="2" customWidth="1"/>
    <col min="12" max="12" width="7.77734375" style="2" customWidth="1"/>
    <col min="13" max="13" width="8.44140625" style="2" customWidth="1"/>
    <col min="14" max="14" width="7" style="2" bestFit="1" customWidth="1"/>
    <col min="15" max="15" width="6.77734375" style="2" bestFit="1" customWidth="1"/>
    <col min="16" max="16" width="6.109375" style="2" bestFit="1" customWidth="1"/>
    <col min="17" max="17" width="6.77734375" style="2" bestFit="1" customWidth="1"/>
    <col min="18" max="18" width="6.109375" style="2" customWidth="1"/>
    <col min="19" max="19" width="7.44140625" style="2" customWidth="1"/>
    <col min="20" max="22" width="7" style="2" bestFit="1" customWidth="1"/>
    <col min="23" max="219" width="4.33203125" style="2" customWidth="1"/>
    <col min="220" max="16384" width="8.6640625" style="2"/>
  </cols>
  <sheetData>
    <row r="1" spans="1:22" ht="33" customHeight="1" x14ac:dyDescent="0.3">
      <c r="A1" s="186"/>
      <c r="B1" s="300" t="s">
        <v>93</v>
      </c>
      <c r="C1" s="300"/>
      <c r="D1" s="301" t="s">
        <v>992</v>
      </c>
      <c r="E1" s="301"/>
      <c r="F1" s="300" t="s">
        <v>993</v>
      </c>
      <c r="G1" s="300"/>
      <c r="H1" s="300" t="s">
        <v>96</v>
      </c>
      <c r="I1" s="300"/>
      <c r="J1" s="300" t="s">
        <v>97</v>
      </c>
      <c r="K1" s="300"/>
      <c r="L1" s="300" t="s">
        <v>994</v>
      </c>
      <c r="M1" s="300"/>
      <c r="N1" s="300" t="s">
        <v>99</v>
      </c>
      <c r="O1" s="300"/>
      <c r="P1" s="301" t="s">
        <v>100</v>
      </c>
      <c r="Q1" s="301"/>
      <c r="R1" s="300" t="s">
        <v>995</v>
      </c>
      <c r="S1" s="300"/>
      <c r="T1" s="300" t="s">
        <v>665</v>
      </c>
      <c r="U1" s="300"/>
      <c r="V1" s="300"/>
    </row>
    <row r="2" spans="1:22" ht="15.6" customHeight="1" x14ac:dyDescent="0.3">
      <c r="A2" s="186"/>
      <c r="B2" s="187" t="s">
        <v>103</v>
      </c>
      <c r="C2" s="187" t="s">
        <v>104</v>
      </c>
      <c r="D2" s="188" t="s">
        <v>103</v>
      </c>
      <c r="E2" s="188" t="s">
        <v>104</v>
      </c>
      <c r="F2" s="187" t="s">
        <v>103</v>
      </c>
      <c r="G2" s="187" t="s">
        <v>104</v>
      </c>
      <c r="H2" s="187" t="s">
        <v>103</v>
      </c>
      <c r="I2" s="187" t="s">
        <v>104</v>
      </c>
      <c r="J2" s="187" t="s">
        <v>103</v>
      </c>
      <c r="K2" s="187" t="s">
        <v>104</v>
      </c>
      <c r="L2" s="187" t="s">
        <v>103</v>
      </c>
      <c r="M2" s="187" t="s">
        <v>104</v>
      </c>
      <c r="N2" s="187" t="s">
        <v>103</v>
      </c>
      <c r="O2" s="187" t="s">
        <v>104</v>
      </c>
      <c r="P2" s="188" t="s">
        <v>103</v>
      </c>
      <c r="Q2" s="188" t="s">
        <v>104</v>
      </c>
      <c r="R2" s="187" t="s">
        <v>103</v>
      </c>
      <c r="S2" s="187" t="s">
        <v>104</v>
      </c>
      <c r="T2" s="187" t="s">
        <v>103</v>
      </c>
      <c r="U2" s="187" t="s">
        <v>104</v>
      </c>
      <c r="V2" s="189" t="s">
        <v>105</v>
      </c>
    </row>
    <row r="3" spans="1:22" x14ac:dyDescent="0.3">
      <c r="A3" s="190" t="s">
        <v>63</v>
      </c>
      <c r="B3" s="186" t="s">
        <v>0</v>
      </c>
      <c r="C3" s="186" t="s">
        <v>0</v>
      </c>
      <c r="D3" s="186"/>
      <c r="E3" s="186"/>
      <c r="F3" s="186" t="s">
        <v>0</v>
      </c>
      <c r="G3" s="186" t="s">
        <v>0</v>
      </c>
      <c r="H3" s="186" t="s">
        <v>0</v>
      </c>
      <c r="I3" s="186" t="s">
        <v>64</v>
      </c>
      <c r="J3" s="186" t="s">
        <v>0</v>
      </c>
      <c r="K3" s="186" t="s">
        <v>0</v>
      </c>
      <c r="L3" s="186" t="s">
        <v>0</v>
      </c>
      <c r="M3" s="186" t="s">
        <v>0</v>
      </c>
      <c r="N3" s="186" t="s">
        <v>0</v>
      </c>
      <c r="O3" s="186" t="s">
        <v>0</v>
      </c>
      <c r="P3" s="186" t="s">
        <v>0</v>
      </c>
      <c r="Q3" s="186" t="s">
        <v>0</v>
      </c>
      <c r="R3" s="186" t="s">
        <v>0</v>
      </c>
      <c r="S3" s="186" t="s">
        <v>0</v>
      </c>
      <c r="T3" s="186" t="s">
        <v>0</v>
      </c>
      <c r="U3" s="186" t="s">
        <v>0</v>
      </c>
    </row>
    <row r="4" spans="1:22" x14ac:dyDescent="0.3">
      <c r="A4" s="191" t="s">
        <v>65</v>
      </c>
      <c r="B4" s="192">
        <v>6</v>
      </c>
      <c r="C4" s="193">
        <v>7</v>
      </c>
      <c r="D4" s="192">
        <v>39</v>
      </c>
      <c r="E4" s="193">
        <v>55</v>
      </c>
      <c r="F4" s="192">
        <v>3</v>
      </c>
      <c r="G4" s="193">
        <v>2</v>
      </c>
      <c r="H4" s="192">
        <v>14</v>
      </c>
      <c r="I4" s="193">
        <v>21</v>
      </c>
      <c r="J4" s="192">
        <v>143</v>
      </c>
      <c r="K4" s="193">
        <v>256</v>
      </c>
      <c r="L4" s="192">
        <v>2</v>
      </c>
      <c r="M4" s="193">
        <v>3</v>
      </c>
      <c r="N4" s="192">
        <v>656</v>
      </c>
      <c r="O4" s="193">
        <v>765</v>
      </c>
      <c r="P4" s="192">
        <v>32</v>
      </c>
      <c r="Q4" s="193">
        <v>49</v>
      </c>
      <c r="R4" s="192">
        <v>11</v>
      </c>
      <c r="S4" s="193">
        <v>10</v>
      </c>
      <c r="T4" s="194">
        <f t="shared" ref="T4:U10" si="0">B4+J4+F4+H4+L4+D4+N4+P4+R4</f>
        <v>906</v>
      </c>
      <c r="U4" s="195">
        <f t="shared" si="0"/>
        <v>1168</v>
      </c>
      <c r="V4" s="196">
        <f>SUM(T4:U4)</f>
        <v>2074</v>
      </c>
    </row>
    <row r="5" spans="1:22" x14ac:dyDescent="0.3">
      <c r="A5" s="191" t="s">
        <v>66</v>
      </c>
      <c r="B5" s="192">
        <v>7</v>
      </c>
      <c r="C5" s="193">
        <v>3</v>
      </c>
      <c r="D5" s="192">
        <v>21</v>
      </c>
      <c r="E5" s="193">
        <v>24</v>
      </c>
      <c r="F5" s="192">
        <v>1</v>
      </c>
      <c r="G5" s="193">
        <v>0</v>
      </c>
      <c r="H5" s="192">
        <v>11</v>
      </c>
      <c r="I5" s="193">
        <v>3</v>
      </c>
      <c r="J5" s="192">
        <v>89</v>
      </c>
      <c r="K5" s="193">
        <v>151</v>
      </c>
      <c r="L5" s="192">
        <v>0</v>
      </c>
      <c r="M5" s="193">
        <v>0</v>
      </c>
      <c r="N5" s="192">
        <v>244</v>
      </c>
      <c r="O5" s="193">
        <v>167</v>
      </c>
      <c r="P5" s="192">
        <v>20</v>
      </c>
      <c r="Q5" s="193">
        <v>21</v>
      </c>
      <c r="R5" s="192">
        <v>5</v>
      </c>
      <c r="S5" s="193">
        <v>3</v>
      </c>
      <c r="T5" s="192">
        <f t="shared" si="0"/>
        <v>398</v>
      </c>
      <c r="U5" s="193">
        <f t="shared" si="0"/>
        <v>372</v>
      </c>
      <c r="V5" s="196">
        <f t="shared" ref="V5:V33" si="1">SUM(T5:U5)</f>
        <v>770</v>
      </c>
    </row>
    <row r="6" spans="1:22" x14ac:dyDescent="0.3">
      <c r="A6" s="191" t="s">
        <v>67</v>
      </c>
      <c r="B6" s="192">
        <v>29</v>
      </c>
      <c r="C6" s="193">
        <v>14</v>
      </c>
      <c r="D6" s="192">
        <v>40</v>
      </c>
      <c r="E6" s="193">
        <v>58</v>
      </c>
      <c r="F6" s="192">
        <v>5</v>
      </c>
      <c r="G6" s="193">
        <v>2</v>
      </c>
      <c r="H6" s="192">
        <v>12</v>
      </c>
      <c r="I6" s="193">
        <v>16</v>
      </c>
      <c r="J6" s="192">
        <v>121</v>
      </c>
      <c r="K6" s="193">
        <v>244</v>
      </c>
      <c r="L6" s="192">
        <v>0</v>
      </c>
      <c r="M6" s="193">
        <v>0</v>
      </c>
      <c r="N6" s="192">
        <v>727</v>
      </c>
      <c r="O6" s="193">
        <v>828</v>
      </c>
      <c r="P6" s="192">
        <v>33</v>
      </c>
      <c r="Q6" s="193">
        <v>41</v>
      </c>
      <c r="R6" s="192">
        <v>13</v>
      </c>
      <c r="S6" s="193">
        <v>9</v>
      </c>
      <c r="T6" s="192">
        <f t="shared" si="0"/>
        <v>980</v>
      </c>
      <c r="U6" s="193">
        <f t="shared" si="0"/>
        <v>1212</v>
      </c>
      <c r="V6" s="196">
        <f t="shared" si="1"/>
        <v>2192</v>
      </c>
    </row>
    <row r="7" spans="1:22" x14ac:dyDescent="0.3">
      <c r="A7" s="191" t="s">
        <v>68</v>
      </c>
      <c r="B7" s="197">
        <v>6</v>
      </c>
      <c r="C7" s="198">
        <v>8</v>
      </c>
      <c r="D7" s="197">
        <v>38</v>
      </c>
      <c r="E7" s="198">
        <v>37</v>
      </c>
      <c r="F7" s="197">
        <v>4</v>
      </c>
      <c r="G7" s="198">
        <v>0</v>
      </c>
      <c r="H7" s="197">
        <v>20</v>
      </c>
      <c r="I7" s="198">
        <v>15</v>
      </c>
      <c r="J7" s="197">
        <v>102</v>
      </c>
      <c r="K7" s="198">
        <v>181</v>
      </c>
      <c r="L7" s="197">
        <v>0</v>
      </c>
      <c r="M7" s="198">
        <v>1</v>
      </c>
      <c r="N7" s="197">
        <v>861</v>
      </c>
      <c r="O7" s="198">
        <v>837</v>
      </c>
      <c r="P7" s="197">
        <v>27</v>
      </c>
      <c r="Q7" s="198">
        <v>29</v>
      </c>
      <c r="R7" s="197">
        <v>14</v>
      </c>
      <c r="S7" s="198">
        <v>6</v>
      </c>
      <c r="T7" s="199">
        <f t="shared" si="0"/>
        <v>1072</v>
      </c>
      <c r="U7" s="193">
        <f t="shared" si="0"/>
        <v>1114</v>
      </c>
      <c r="V7" s="196">
        <f t="shared" si="1"/>
        <v>2186</v>
      </c>
    </row>
    <row r="8" spans="1:22" x14ac:dyDescent="0.3">
      <c r="A8" s="191" t="s">
        <v>713</v>
      </c>
      <c r="B8" s="197">
        <v>23</v>
      </c>
      <c r="C8" s="198">
        <v>20</v>
      </c>
      <c r="D8" s="197">
        <v>43</v>
      </c>
      <c r="E8" s="198">
        <v>52</v>
      </c>
      <c r="F8" s="197">
        <v>3</v>
      </c>
      <c r="G8" s="198">
        <v>4</v>
      </c>
      <c r="H8" s="197">
        <v>20</v>
      </c>
      <c r="I8" s="198">
        <v>25</v>
      </c>
      <c r="J8" s="197">
        <v>101</v>
      </c>
      <c r="K8" s="198">
        <v>169</v>
      </c>
      <c r="L8" s="197">
        <v>2</v>
      </c>
      <c r="M8" s="198">
        <v>2</v>
      </c>
      <c r="N8" s="197">
        <v>1046</v>
      </c>
      <c r="O8" s="198">
        <v>1079</v>
      </c>
      <c r="P8" s="197">
        <v>31</v>
      </c>
      <c r="Q8" s="198">
        <v>45</v>
      </c>
      <c r="R8" s="197">
        <v>16</v>
      </c>
      <c r="S8" s="198">
        <v>18</v>
      </c>
      <c r="T8" s="199">
        <f t="shared" si="0"/>
        <v>1285</v>
      </c>
      <c r="U8" s="193">
        <f t="shared" si="0"/>
        <v>1414</v>
      </c>
      <c r="V8" s="196">
        <f t="shared" si="1"/>
        <v>2699</v>
      </c>
    </row>
    <row r="9" spans="1:22" x14ac:dyDescent="0.3">
      <c r="A9" s="191" t="s">
        <v>69</v>
      </c>
      <c r="B9" s="200">
        <v>15</v>
      </c>
      <c r="C9" s="198">
        <v>11</v>
      </c>
      <c r="D9" s="200">
        <v>0</v>
      </c>
      <c r="E9" s="198">
        <v>0</v>
      </c>
      <c r="F9" s="200">
        <v>0</v>
      </c>
      <c r="G9" s="201">
        <v>0</v>
      </c>
      <c r="H9" s="200">
        <v>0</v>
      </c>
      <c r="I9" s="198">
        <v>0</v>
      </c>
      <c r="J9" s="200">
        <v>0</v>
      </c>
      <c r="K9" s="201">
        <v>0</v>
      </c>
      <c r="L9" s="200">
        <v>0</v>
      </c>
      <c r="M9" s="198">
        <v>0</v>
      </c>
      <c r="N9" s="200">
        <v>4</v>
      </c>
      <c r="O9" s="198">
        <v>1</v>
      </c>
      <c r="P9" s="200">
        <v>0</v>
      </c>
      <c r="Q9" s="198">
        <v>0</v>
      </c>
      <c r="R9" s="200">
        <v>1</v>
      </c>
      <c r="S9" s="198">
        <v>0</v>
      </c>
      <c r="T9" s="202">
        <f t="shared" si="0"/>
        <v>20</v>
      </c>
      <c r="U9" s="193">
        <f t="shared" si="0"/>
        <v>12</v>
      </c>
      <c r="V9" s="196">
        <f t="shared" si="1"/>
        <v>32</v>
      </c>
    </row>
    <row r="10" spans="1:22" x14ac:dyDescent="0.3">
      <c r="A10" s="203" t="s">
        <v>70</v>
      </c>
      <c r="B10" s="204">
        <f t="shared" ref="B10:S10" si="2">SUM(B4:B9)</f>
        <v>86</v>
      </c>
      <c r="C10" s="205">
        <f t="shared" si="2"/>
        <v>63</v>
      </c>
      <c r="D10" s="204">
        <f>SUM(D4:D9)</f>
        <v>181</v>
      </c>
      <c r="E10" s="205">
        <f>SUM(E4:E9)</f>
        <v>226</v>
      </c>
      <c r="F10" s="204">
        <f t="shared" si="2"/>
        <v>16</v>
      </c>
      <c r="G10" s="205">
        <f t="shared" si="2"/>
        <v>8</v>
      </c>
      <c r="H10" s="204">
        <f t="shared" si="2"/>
        <v>77</v>
      </c>
      <c r="I10" s="205">
        <f t="shared" si="2"/>
        <v>80</v>
      </c>
      <c r="J10" s="204">
        <f>SUM(J4:J9)</f>
        <v>556</v>
      </c>
      <c r="K10" s="205">
        <f>SUM(K4:K9)</f>
        <v>1001</v>
      </c>
      <c r="L10" s="204">
        <f t="shared" si="2"/>
        <v>4</v>
      </c>
      <c r="M10" s="205">
        <f t="shared" si="2"/>
        <v>6</v>
      </c>
      <c r="N10" s="204">
        <f t="shared" si="2"/>
        <v>3538</v>
      </c>
      <c r="O10" s="205">
        <f t="shared" si="2"/>
        <v>3677</v>
      </c>
      <c r="P10" s="204">
        <f t="shared" si="2"/>
        <v>143</v>
      </c>
      <c r="Q10" s="205">
        <f t="shared" si="2"/>
        <v>185</v>
      </c>
      <c r="R10" s="204">
        <f t="shared" si="2"/>
        <v>60</v>
      </c>
      <c r="S10" s="205">
        <f t="shared" si="2"/>
        <v>46</v>
      </c>
      <c r="T10" s="204">
        <f t="shared" si="0"/>
        <v>4661</v>
      </c>
      <c r="U10" s="205">
        <f t="shared" si="0"/>
        <v>5292</v>
      </c>
      <c r="V10" s="206">
        <f t="shared" si="1"/>
        <v>9953</v>
      </c>
    </row>
    <row r="11" spans="1:22" x14ac:dyDescent="0.3">
      <c r="A11" s="190" t="s">
        <v>71</v>
      </c>
      <c r="B11" s="186" t="s">
        <v>0</v>
      </c>
      <c r="C11" s="186" t="s">
        <v>0</v>
      </c>
      <c r="D11" s="186" t="s">
        <v>0</v>
      </c>
      <c r="E11" s="186" t="s">
        <v>0</v>
      </c>
      <c r="F11" s="186" t="s">
        <v>0</v>
      </c>
      <c r="G11" s="186" t="s">
        <v>0</v>
      </c>
      <c r="H11" s="186" t="s">
        <v>0</v>
      </c>
      <c r="I11" s="186" t="s">
        <v>0</v>
      </c>
      <c r="J11" s="186" t="s">
        <v>0</v>
      </c>
      <c r="K11" s="186" t="s">
        <v>0</v>
      </c>
      <c r="L11" s="186" t="s">
        <v>0</v>
      </c>
      <c r="M11" s="186" t="s">
        <v>0</v>
      </c>
      <c r="N11" s="186" t="s">
        <v>0</v>
      </c>
      <c r="O11" s="186" t="s">
        <v>0</v>
      </c>
      <c r="P11" s="186" t="s">
        <v>0</v>
      </c>
      <c r="Q11" s="186" t="s">
        <v>0</v>
      </c>
      <c r="R11" s="186" t="s">
        <v>0</v>
      </c>
      <c r="S11" s="2" t="s">
        <v>0</v>
      </c>
      <c r="T11" s="186" t="s">
        <v>0</v>
      </c>
      <c r="U11" s="186" t="s">
        <v>0</v>
      </c>
      <c r="V11" s="207"/>
    </row>
    <row r="12" spans="1:22" x14ac:dyDescent="0.3">
      <c r="A12" s="191" t="s">
        <v>65</v>
      </c>
      <c r="B12" s="197">
        <v>1</v>
      </c>
      <c r="C12" s="198">
        <v>0</v>
      </c>
      <c r="D12" s="197">
        <v>4</v>
      </c>
      <c r="E12" s="198">
        <v>0</v>
      </c>
      <c r="F12" s="197">
        <v>0</v>
      </c>
      <c r="G12" s="198">
        <v>0</v>
      </c>
      <c r="H12" s="197">
        <v>0</v>
      </c>
      <c r="I12" s="198">
        <v>0</v>
      </c>
      <c r="J12" s="197">
        <v>2</v>
      </c>
      <c r="K12" s="198">
        <v>2</v>
      </c>
      <c r="L12" s="197">
        <v>0</v>
      </c>
      <c r="M12" s="198">
        <v>0</v>
      </c>
      <c r="N12" s="197">
        <v>8</v>
      </c>
      <c r="O12" s="198">
        <v>4</v>
      </c>
      <c r="P12" s="197">
        <v>0</v>
      </c>
      <c r="Q12" s="198">
        <v>1</v>
      </c>
      <c r="R12" s="197">
        <v>0</v>
      </c>
      <c r="S12" s="198">
        <v>0</v>
      </c>
      <c r="T12" s="199">
        <f t="shared" ref="T12:U18" si="3">B12+J12+F12+H12+L12+D12+N12+P12+R12</f>
        <v>15</v>
      </c>
      <c r="U12" s="193">
        <f t="shared" si="3"/>
        <v>7</v>
      </c>
      <c r="V12" s="196">
        <f t="shared" si="1"/>
        <v>22</v>
      </c>
    </row>
    <row r="13" spans="1:22" x14ac:dyDescent="0.3">
      <c r="A13" s="191" t="s">
        <v>66</v>
      </c>
      <c r="B13" s="197">
        <v>0</v>
      </c>
      <c r="C13" s="198">
        <v>0</v>
      </c>
      <c r="D13" s="197">
        <v>3</v>
      </c>
      <c r="E13" s="198">
        <v>4</v>
      </c>
      <c r="F13" s="197">
        <v>0</v>
      </c>
      <c r="G13" s="198">
        <v>0</v>
      </c>
      <c r="H13" s="197">
        <v>0</v>
      </c>
      <c r="I13" s="198">
        <v>3</v>
      </c>
      <c r="J13" s="197">
        <v>13</v>
      </c>
      <c r="K13" s="198">
        <v>16</v>
      </c>
      <c r="L13" s="197">
        <v>1</v>
      </c>
      <c r="M13" s="198">
        <v>0</v>
      </c>
      <c r="N13" s="197">
        <v>29</v>
      </c>
      <c r="O13" s="198">
        <v>28</v>
      </c>
      <c r="P13" s="197">
        <v>0</v>
      </c>
      <c r="Q13" s="198">
        <v>4</v>
      </c>
      <c r="R13" s="197">
        <v>0</v>
      </c>
      <c r="S13" s="198">
        <v>1</v>
      </c>
      <c r="T13" s="199">
        <f t="shared" si="3"/>
        <v>46</v>
      </c>
      <c r="U13" s="193">
        <f t="shared" si="3"/>
        <v>56</v>
      </c>
      <c r="V13" s="196">
        <f t="shared" si="1"/>
        <v>102</v>
      </c>
    </row>
    <row r="14" spans="1:22" x14ac:dyDescent="0.3">
      <c r="A14" s="191" t="s">
        <v>67</v>
      </c>
      <c r="B14" s="197">
        <v>0</v>
      </c>
      <c r="C14" s="198">
        <v>0</v>
      </c>
      <c r="D14" s="197">
        <v>3</v>
      </c>
      <c r="E14" s="198">
        <v>6</v>
      </c>
      <c r="F14" s="197">
        <v>0</v>
      </c>
      <c r="G14" s="198">
        <v>1</v>
      </c>
      <c r="H14" s="197">
        <v>1</v>
      </c>
      <c r="I14" s="198">
        <v>3</v>
      </c>
      <c r="J14" s="197">
        <v>19</v>
      </c>
      <c r="K14" s="198">
        <v>25</v>
      </c>
      <c r="L14" s="197">
        <v>0</v>
      </c>
      <c r="M14" s="198">
        <v>0</v>
      </c>
      <c r="N14" s="197">
        <v>59</v>
      </c>
      <c r="O14" s="198">
        <v>116</v>
      </c>
      <c r="P14" s="197">
        <v>5</v>
      </c>
      <c r="Q14" s="198">
        <v>3</v>
      </c>
      <c r="R14" s="197">
        <v>0</v>
      </c>
      <c r="S14" s="198">
        <v>4</v>
      </c>
      <c r="T14" s="199">
        <f t="shared" si="3"/>
        <v>87</v>
      </c>
      <c r="U14" s="193">
        <f t="shared" si="3"/>
        <v>158</v>
      </c>
      <c r="V14" s="196">
        <f t="shared" si="1"/>
        <v>245</v>
      </c>
    </row>
    <row r="15" spans="1:22" x14ac:dyDescent="0.3">
      <c r="A15" s="191" t="s">
        <v>68</v>
      </c>
      <c r="B15" s="197">
        <v>0</v>
      </c>
      <c r="C15" s="198">
        <v>0</v>
      </c>
      <c r="D15" s="197">
        <v>11</v>
      </c>
      <c r="E15" s="198">
        <v>12</v>
      </c>
      <c r="F15" s="197">
        <v>2</v>
      </c>
      <c r="G15" s="198">
        <v>1</v>
      </c>
      <c r="H15" s="197">
        <v>4</v>
      </c>
      <c r="I15" s="198">
        <v>4</v>
      </c>
      <c r="J15" s="197">
        <v>23</v>
      </c>
      <c r="K15" s="198">
        <v>37</v>
      </c>
      <c r="L15" s="197">
        <v>0</v>
      </c>
      <c r="M15" s="198">
        <v>0</v>
      </c>
      <c r="N15" s="197">
        <v>165</v>
      </c>
      <c r="O15" s="198">
        <v>184</v>
      </c>
      <c r="P15" s="197">
        <v>4</v>
      </c>
      <c r="Q15" s="198">
        <v>4</v>
      </c>
      <c r="R15" s="197">
        <v>4</v>
      </c>
      <c r="S15" s="198">
        <v>5</v>
      </c>
      <c r="T15" s="199">
        <f t="shared" si="3"/>
        <v>213</v>
      </c>
      <c r="U15" s="193">
        <f t="shared" si="3"/>
        <v>247</v>
      </c>
      <c r="V15" s="196">
        <f t="shared" si="1"/>
        <v>460</v>
      </c>
    </row>
    <row r="16" spans="1:22" x14ac:dyDescent="0.3">
      <c r="A16" s="191" t="s">
        <v>713</v>
      </c>
      <c r="B16" s="197">
        <v>3</v>
      </c>
      <c r="C16" s="198">
        <v>1</v>
      </c>
      <c r="D16" s="197">
        <v>15</v>
      </c>
      <c r="E16" s="198">
        <v>17</v>
      </c>
      <c r="F16" s="197">
        <v>0</v>
      </c>
      <c r="G16" s="198">
        <v>1</v>
      </c>
      <c r="H16" s="197">
        <v>11</v>
      </c>
      <c r="I16" s="198">
        <v>11</v>
      </c>
      <c r="J16" s="197">
        <v>28</v>
      </c>
      <c r="K16" s="198">
        <v>69</v>
      </c>
      <c r="L16" s="197">
        <v>1</v>
      </c>
      <c r="M16" s="198">
        <v>0</v>
      </c>
      <c r="N16" s="197">
        <v>374</v>
      </c>
      <c r="O16" s="198">
        <v>394</v>
      </c>
      <c r="P16" s="197">
        <v>10</v>
      </c>
      <c r="Q16" s="198">
        <v>9</v>
      </c>
      <c r="R16" s="197">
        <v>14</v>
      </c>
      <c r="S16" s="198">
        <v>9</v>
      </c>
      <c r="T16" s="199">
        <f t="shared" si="3"/>
        <v>456</v>
      </c>
      <c r="U16" s="193">
        <f t="shared" si="3"/>
        <v>511</v>
      </c>
      <c r="V16" s="196">
        <f t="shared" si="1"/>
        <v>967</v>
      </c>
    </row>
    <row r="17" spans="1:22" x14ac:dyDescent="0.3">
      <c r="A17" s="191" t="s">
        <v>69</v>
      </c>
      <c r="B17" s="200">
        <v>0</v>
      </c>
      <c r="C17" s="198">
        <v>0</v>
      </c>
      <c r="D17" s="200">
        <v>0</v>
      </c>
      <c r="E17" s="198">
        <v>0</v>
      </c>
      <c r="F17" s="200">
        <v>0</v>
      </c>
      <c r="G17" s="198">
        <v>1</v>
      </c>
      <c r="H17" s="200">
        <v>2</v>
      </c>
      <c r="I17" s="198">
        <v>0</v>
      </c>
      <c r="J17" s="200">
        <v>3</v>
      </c>
      <c r="K17" s="198">
        <v>1</v>
      </c>
      <c r="L17" s="200">
        <v>0</v>
      </c>
      <c r="M17" s="198">
        <v>0</v>
      </c>
      <c r="N17" s="200">
        <v>7</v>
      </c>
      <c r="O17" s="198">
        <v>11</v>
      </c>
      <c r="P17" s="200">
        <v>2</v>
      </c>
      <c r="Q17" s="198">
        <v>3</v>
      </c>
      <c r="R17" s="200">
        <v>1</v>
      </c>
      <c r="S17" s="198">
        <v>1</v>
      </c>
      <c r="T17" s="202">
        <f t="shared" si="3"/>
        <v>15</v>
      </c>
      <c r="U17" s="193">
        <f t="shared" si="3"/>
        <v>17</v>
      </c>
      <c r="V17" s="196">
        <f t="shared" si="1"/>
        <v>32</v>
      </c>
    </row>
    <row r="18" spans="1:22" x14ac:dyDescent="0.3">
      <c r="A18" s="203" t="s">
        <v>72</v>
      </c>
      <c r="B18" s="204">
        <f t="shared" ref="B18:S18" si="4">SUM(B12:B17)</f>
        <v>4</v>
      </c>
      <c r="C18" s="205">
        <f t="shared" si="4"/>
        <v>1</v>
      </c>
      <c r="D18" s="204">
        <f>SUM(D12:D17)</f>
        <v>36</v>
      </c>
      <c r="E18" s="205">
        <f>SUM(E12:E17)</f>
        <v>39</v>
      </c>
      <c r="F18" s="204">
        <f t="shared" si="4"/>
        <v>2</v>
      </c>
      <c r="G18" s="205">
        <f t="shared" si="4"/>
        <v>4</v>
      </c>
      <c r="H18" s="204">
        <f t="shared" si="4"/>
        <v>18</v>
      </c>
      <c r="I18" s="205">
        <f t="shared" si="4"/>
        <v>21</v>
      </c>
      <c r="J18" s="204">
        <f>SUM(J12:J17)</f>
        <v>88</v>
      </c>
      <c r="K18" s="205">
        <f>SUM(K12:K17)</f>
        <v>150</v>
      </c>
      <c r="L18" s="204">
        <f t="shared" si="4"/>
        <v>2</v>
      </c>
      <c r="M18" s="205">
        <f t="shared" si="4"/>
        <v>0</v>
      </c>
      <c r="N18" s="204">
        <f t="shared" si="4"/>
        <v>642</v>
      </c>
      <c r="O18" s="205">
        <f t="shared" si="4"/>
        <v>737</v>
      </c>
      <c r="P18" s="204">
        <f t="shared" si="4"/>
        <v>21</v>
      </c>
      <c r="Q18" s="205">
        <f t="shared" si="4"/>
        <v>24</v>
      </c>
      <c r="R18" s="204">
        <f t="shared" si="4"/>
        <v>19</v>
      </c>
      <c r="S18" s="205">
        <f t="shared" si="4"/>
        <v>20</v>
      </c>
      <c r="T18" s="204">
        <f t="shared" si="3"/>
        <v>832</v>
      </c>
      <c r="U18" s="205">
        <f t="shared" si="3"/>
        <v>996</v>
      </c>
      <c r="V18" s="206">
        <f t="shared" si="1"/>
        <v>1828</v>
      </c>
    </row>
    <row r="19" spans="1:22" x14ac:dyDescent="0.3">
      <c r="A19" s="190" t="s">
        <v>73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V19" s="207"/>
    </row>
    <row r="20" spans="1:22" x14ac:dyDescent="0.3">
      <c r="A20" s="191" t="s">
        <v>74</v>
      </c>
      <c r="B20" s="197">
        <v>0</v>
      </c>
      <c r="C20" s="198">
        <v>2</v>
      </c>
      <c r="D20" s="197">
        <v>2</v>
      </c>
      <c r="E20" s="198">
        <v>1</v>
      </c>
      <c r="F20" s="197">
        <v>0</v>
      </c>
      <c r="G20" s="198">
        <v>0</v>
      </c>
      <c r="H20" s="197">
        <v>4</v>
      </c>
      <c r="I20" s="198">
        <v>5</v>
      </c>
      <c r="J20" s="197">
        <v>1</v>
      </c>
      <c r="K20" s="198">
        <v>3</v>
      </c>
      <c r="L20" s="197">
        <v>0</v>
      </c>
      <c r="M20" s="198">
        <v>0</v>
      </c>
      <c r="N20" s="197">
        <v>33</v>
      </c>
      <c r="O20" s="198">
        <v>61</v>
      </c>
      <c r="P20" s="197">
        <v>1</v>
      </c>
      <c r="Q20" s="198">
        <v>0</v>
      </c>
      <c r="R20" s="197">
        <v>16</v>
      </c>
      <c r="S20" s="198">
        <v>3</v>
      </c>
      <c r="T20" s="199">
        <f t="shared" ref="T20:U25" si="5">B20+J20+F20+H20+L20+D20+N20+P20+R20</f>
        <v>57</v>
      </c>
      <c r="U20" s="193">
        <f t="shared" si="5"/>
        <v>75</v>
      </c>
      <c r="V20" s="196">
        <f t="shared" si="1"/>
        <v>132</v>
      </c>
    </row>
    <row r="21" spans="1:22" x14ac:dyDescent="0.3">
      <c r="A21" s="191" t="s">
        <v>75</v>
      </c>
      <c r="B21" s="197">
        <v>0</v>
      </c>
      <c r="C21" s="198">
        <v>0</v>
      </c>
      <c r="D21" s="197">
        <v>7</v>
      </c>
      <c r="E21" s="198">
        <v>8</v>
      </c>
      <c r="F21" s="197">
        <v>0</v>
      </c>
      <c r="G21" s="198">
        <v>0</v>
      </c>
      <c r="H21" s="197">
        <v>5</v>
      </c>
      <c r="I21" s="198">
        <v>12</v>
      </c>
      <c r="J21" s="197">
        <v>5</v>
      </c>
      <c r="K21" s="198">
        <v>3</v>
      </c>
      <c r="L21" s="197">
        <v>0</v>
      </c>
      <c r="M21" s="198">
        <v>0</v>
      </c>
      <c r="N21" s="197">
        <v>134</v>
      </c>
      <c r="O21" s="198">
        <v>165</v>
      </c>
      <c r="P21" s="197">
        <v>6</v>
      </c>
      <c r="Q21" s="198">
        <v>4</v>
      </c>
      <c r="R21" s="197">
        <v>27</v>
      </c>
      <c r="S21" s="198">
        <v>18</v>
      </c>
      <c r="T21" s="199">
        <f t="shared" si="5"/>
        <v>184</v>
      </c>
      <c r="U21" s="193">
        <f t="shared" si="5"/>
        <v>210</v>
      </c>
      <c r="V21" s="196">
        <f t="shared" si="1"/>
        <v>394</v>
      </c>
    </row>
    <row r="22" spans="1:22" x14ac:dyDescent="0.3">
      <c r="A22" s="191" t="s">
        <v>76</v>
      </c>
      <c r="B22" s="197">
        <v>39</v>
      </c>
      <c r="C22" s="198">
        <v>25</v>
      </c>
      <c r="D22" s="197">
        <v>3</v>
      </c>
      <c r="E22" s="198">
        <v>3</v>
      </c>
      <c r="F22" s="197">
        <v>0</v>
      </c>
      <c r="G22" s="198">
        <v>0</v>
      </c>
      <c r="H22" s="197">
        <v>6</v>
      </c>
      <c r="I22" s="198">
        <v>7</v>
      </c>
      <c r="J22" s="197">
        <v>8</v>
      </c>
      <c r="K22" s="198">
        <v>27</v>
      </c>
      <c r="L22" s="197">
        <v>0</v>
      </c>
      <c r="M22" s="198">
        <v>0</v>
      </c>
      <c r="N22" s="197">
        <v>81</v>
      </c>
      <c r="O22" s="198">
        <v>137</v>
      </c>
      <c r="P22" s="197">
        <v>1</v>
      </c>
      <c r="Q22" s="198">
        <v>6</v>
      </c>
      <c r="R22" s="197">
        <v>4</v>
      </c>
      <c r="S22" s="198">
        <v>4</v>
      </c>
      <c r="T22" s="199">
        <f t="shared" si="5"/>
        <v>142</v>
      </c>
      <c r="U22" s="193">
        <f t="shared" si="5"/>
        <v>209</v>
      </c>
      <c r="V22" s="196">
        <f t="shared" si="1"/>
        <v>351</v>
      </c>
    </row>
    <row r="23" spans="1:22" x14ac:dyDescent="0.3">
      <c r="A23" s="191" t="s">
        <v>77</v>
      </c>
      <c r="B23" s="197">
        <v>58</v>
      </c>
      <c r="C23" s="198">
        <v>43</v>
      </c>
      <c r="D23" s="197">
        <v>2</v>
      </c>
      <c r="E23" s="198">
        <v>4</v>
      </c>
      <c r="F23" s="197">
        <v>0</v>
      </c>
      <c r="G23" s="198">
        <v>0</v>
      </c>
      <c r="H23" s="197">
        <v>2</v>
      </c>
      <c r="I23" s="198">
        <v>2</v>
      </c>
      <c r="J23" s="197">
        <v>10</v>
      </c>
      <c r="K23" s="198">
        <v>16</v>
      </c>
      <c r="L23" s="197">
        <v>0</v>
      </c>
      <c r="M23" s="198">
        <v>0</v>
      </c>
      <c r="N23" s="197">
        <v>78</v>
      </c>
      <c r="O23" s="198">
        <v>134</v>
      </c>
      <c r="P23" s="197">
        <v>3</v>
      </c>
      <c r="Q23" s="198">
        <v>8</v>
      </c>
      <c r="R23" s="197">
        <v>5</v>
      </c>
      <c r="S23" s="198">
        <v>3</v>
      </c>
      <c r="T23" s="199">
        <f t="shared" si="5"/>
        <v>158</v>
      </c>
      <c r="U23" s="193">
        <f t="shared" si="5"/>
        <v>210</v>
      </c>
      <c r="V23" s="196">
        <f t="shared" si="1"/>
        <v>368</v>
      </c>
    </row>
    <row r="24" spans="1:22" x14ac:dyDescent="0.3">
      <c r="A24" s="191" t="s">
        <v>78</v>
      </c>
      <c r="B24" s="192">
        <v>0</v>
      </c>
      <c r="C24" s="193">
        <v>0</v>
      </c>
      <c r="D24" s="192">
        <v>0</v>
      </c>
      <c r="E24" s="193">
        <v>0</v>
      </c>
      <c r="F24" s="192">
        <v>0</v>
      </c>
      <c r="G24" s="193">
        <v>0</v>
      </c>
      <c r="H24" s="192">
        <v>0</v>
      </c>
      <c r="I24" s="193">
        <v>0</v>
      </c>
      <c r="J24" s="192">
        <v>0</v>
      </c>
      <c r="K24" s="193">
        <v>0</v>
      </c>
      <c r="L24" s="192">
        <v>0</v>
      </c>
      <c r="M24" s="193">
        <v>0</v>
      </c>
      <c r="N24" s="192">
        <v>0</v>
      </c>
      <c r="O24" s="193">
        <v>0</v>
      </c>
      <c r="P24" s="192">
        <v>0</v>
      </c>
      <c r="Q24" s="193">
        <v>0</v>
      </c>
      <c r="R24" s="192">
        <v>0</v>
      </c>
      <c r="S24" s="193">
        <v>0</v>
      </c>
      <c r="T24" s="192">
        <f t="shared" si="5"/>
        <v>0</v>
      </c>
      <c r="U24" s="193">
        <f t="shared" si="5"/>
        <v>0</v>
      </c>
      <c r="V24" s="196">
        <f t="shared" si="1"/>
        <v>0</v>
      </c>
    </row>
    <row r="25" spans="1:22" x14ac:dyDescent="0.3">
      <c r="A25" s="208" t="s">
        <v>79</v>
      </c>
      <c r="B25" s="204">
        <f t="shared" ref="B25:S25" si="6">SUM(B20:B24)</f>
        <v>97</v>
      </c>
      <c r="C25" s="205">
        <f t="shared" si="6"/>
        <v>70</v>
      </c>
      <c r="D25" s="204">
        <f t="shared" si="6"/>
        <v>14</v>
      </c>
      <c r="E25" s="205">
        <f t="shared" si="6"/>
        <v>16</v>
      </c>
      <c r="F25" s="204">
        <f t="shared" si="6"/>
        <v>0</v>
      </c>
      <c r="G25" s="205">
        <f t="shared" si="6"/>
        <v>0</v>
      </c>
      <c r="H25" s="204">
        <f t="shared" si="6"/>
        <v>17</v>
      </c>
      <c r="I25" s="205">
        <f t="shared" si="6"/>
        <v>26</v>
      </c>
      <c r="J25" s="204">
        <f t="shared" si="6"/>
        <v>24</v>
      </c>
      <c r="K25" s="205">
        <f t="shared" si="6"/>
        <v>49</v>
      </c>
      <c r="L25" s="204">
        <f t="shared" si="6"/>
        <v>0</v>
      </c>
      <c r="M25" s="205">
        <f t="shared" si="6"/>
        <v>0</v>
      </c>
      <c r="N25" s="204">
        <f t="shared" si="6"/>
        <v>326</v>
      </c>
      <c r="O25" s="205">
        <f t="shared" si="6"/>
        <v>497</v>
      </c>
      <c r="P25" s="204">
        <f t="shared" si="6"/>
        <v>11</v>
      </c>
      <c r="Q25" s="205">
        <f t="shared" si="6"/>
        <v>18</v>
      </c>
      <c r="R25" s="204">
        <f t="shared" si="6"/>
        <v>52</v>
      </c>
      <c r="S25" s="205">
        <f t="shared" si="6"/>
        <v>28</v>
      </c>
      <c r="T25" s="204">
        <f t="shared" si="5"/>
        <v>541</v>
      </c>
      <c r="U25" s="205">
        <f t="shared" si="5"/>
        <v>704</v>
      </c>
      <c r="V25" s="206">
        <f t="shared" si="1"/>
        <v>1245</v>
      </c>
    </row>
    <row r="26" spans="1:22" x14ac:dyDescent="0.3">
      <c r="A26" s="190" t="s">
        <v>80</v>
      </c>
      <c r="V26" s="207"/>
    </row>
    <row r="27" spans="1:22" x14ac:dyDescent="0.3">
      <c r="A27" s="191" t="s">
        <v>74</v>
      </c>
      <c r="B27" s="192">
        <v>0</v>
      </c>
      <c r="C27" s="193">
        <v>0</v>
      </c>
      <c r="D27" s="192">
        <v>0</v>
      </c>
      <c r="E27" s="193">
        <v>0</v>
      </c>
      <c r="F27" s="192">
        <v>0</v>
      </c>
      <c r="G27" s="193">
        <v>0</v>
      </c>
      <c r="H27" s="192">
        <v>0</v>
      </c>
      <c r="I27" s="193">
        <v>0</v>
      </c>
      <c r="J27" s="192">
        <v>0</v>
      </c>
      <c r="K27" s="193">
        <v>0</v>
      </c>
      <c r="L27" s="192">
        <v>0</v>
      </c>
      <c r="M27" s="193">
        <v>0</v>
      </c>
      <c r="N27" s="192">
        <v>0</v>
      </c>
      <c r="O27" s="193">
        <v>0</v>
      </c>
      <c r="P27" s="192">
        <v>0</v>
      </c>
      <c r="Q27" s="193">
        <v>0</v>
      </c>
      <c r="R27" s="192">
        <v>0</v>
      </c>
      <c r="S27" s="193">
        <v>0</v>
      </c>
      <c r="T27" s="192">
        <f t="shared" ref="T27:U31" si="7">B27+J27+F27+H27+L27+D27+N27+P27+R27</f>
        <v>0</v>
      </c>
      <c r="U27" s="193">
        <f t="shared" si="7"/>
        <v>0</v>
      </c>
      <c r="V27" s="196">
        <f t="shared" si="1"/>
        <v>0</v>
      </c>
    </row>
    <row r="28" spans="1:22" x14ac:dyDescent="0.3">
      <c r="A28" s="191" t="s">
        <v>75</v>
      </c>
      <c r="B28" s="197">
        <v>0</v>
      </c>
      <c r="C28" s="198">
        <v>0</v>
      </c>
      <c r="D28" s="197">
        <v>0</v>
      </c>
      <c r="E28" s="198">
        <v>0</v>
      </c>
      <c r="F28" s="197">
        <v>0</v>
      </c>
      <c r="G28" s="198">
        <v>0</v>
      </c>
      <c r="H28" s="197">
        <v>0</v>
      </c>
      <c r="I28" s="198">
        <v>0</v>
      </c>
      <c r="J28" s="197">
        <v>0</v>
      </c>
      <c r="K28" s="198">
        <v>0</v>
      </c>
      <c r="L28" s="197">
        <v>0</v>
      </c>
      <c r="M28" s="198">
        <v>0</v>
      </c>
      <c r="N28" s="197">
        <v>0</v>
      </c>
      <c r="O28" s="198">
        <v>0</v>
      </c>
      <c r="P28" s="197">
        <v>0</v>
      </c>
      <c r="Q28" s="198">
        <v>0</v>
      </c>
      <c r="R28" s="197">
        <v>0</v>
      </c>
      <c r="S28" s="198">
        <v>0</v>
      </c>
      <c r="T28" s="199">
        <f t="shared" si="7"/>
        <v>0</v>
      </c>
      <c r="U28" s="193">
        <f t="shared" si="7"/>
        <v>0</v>
      </c>
      <c r="V28" s="196">
        <f t="shared" si="1"/>
        <v>0</v>
      </c>
    </row>
    <row r="29" spans="1:22" x14ac:dyDescent="0.3">
      <c r="A29" s="191" t="s">
        <v>81</v>
      </c>
      <c r="B29" s="197">
        <v>12</v>
      </c>
      <c r="C29" s="198">
        <v>9</v>
      </c>
      <c r="D29" s="197">
        <v>3</v>
      </c>
      <c r="E29" s="198">
        <v>1</v>
      </c>
      <c r="F29" s="197">
        <v>0</v>
      </c>
      <c r="G29" s="198">
        <v>1</v>
      </c>
      <c r="H29" s="197">
        <v>2</v>
      </c>
      <c r="I29" s="198">
        <v>2</v>
      </c>
      <c r="J29" s="197">
        <v>9</v>
      </c>
      <c r="K29" s="198">
        <v>22</v>
      </c>
      <c r="L29" s="197">
        <v>0</v>
      </c>
      <c r="M29" s="198">
        <v>1</v>
      </c>
      <c r="N29" s="197">
        <v>87</v>
      </c>
      <c r="O29" s="198">
        <v>141</v>
      </c>
      <c r="P29" s="197">
        <v>4</v>
      </c>
      <c r="Q29" s="198">
        <v>6</v>
      </c>
      <c r="R29" s="197">
        <v>6</v>
      </c>
      <c r="S29" s="198">
        <v>9</v>
      </c>
      <c r="T29" s="199">
        <f t="shared" si="7"/>
        <v>123</v>
      </c>
      <c r="U29" s="193">
        <f t="shared" si="7"/>
        <v>192</v>
      </c>
      <c r="V29" s="196">
        <f t="shared" si="1"/>
        <v>315</v>
      </c>
    </row>
    <row r="30" spans="1:22" x14ac:dyDescent="0.3">
      <c r="A30" s="191" t="s">
        <v>77</v>
      </c>
      <c r="B30" s="197">
        <v>46</v>
      </c>
      <c r="C30" s="198">
        <v>36</v>
      </c>
      <c r="D30" s="197">
        <v>8</v>
      </c>
      <c r="E30" s="198">
        <v>13</v>
      </c>
      <c r="F30" s="197">
        <v>0</v>
      </c>
      <c r="G30" s="198">
        <v>0</v>
      </c>
      <c r="H30" s="197">
        <v>9</v>
      </c>
      <c r="I30" s="198">
        <v>14</v>
      </c>
      <c r="J30" s="197">
        <v>25</v>
      </c>
      <c r="K30" s="198">
        <v>58</v>
      </c>
      <c r="L30" s="197">
        <v>0</v>
      </c>
      <c r="M30" s="198">
        <v>1</v>
      </c>
      <c r="N30" s="197">
        <v>243</v>
      </c>
      <c r="O30" s="198">
        <v>436</v>
      </c>
      <c r="P30" s="197">
        <v>4</v>
      </c>
      <c r="Q30" s="198">
        <v>10</v>
      </c>
      <c r="R30" s="197">
        <v>8</v>
      </c>
      <c r="S30" s="198">
        <v>13</v>
      </c>
      <c r="T30" s="199">
        <f t="shared" si="7"/>
        <v>343</v>
      </c>
      <c r="U30" s="193">
        <f t="shared" si="7"/>
        <v>581</v>
      </c>
      <c r="V30" s="196">
        <f t="shared" si="1"/>
        <v>924</v>
      </c>
    </row>
    <row r="31" spans="1:22" x14ac:dyDescent="0.3">
      <c r="A31" s="191" t="s">
        <v>78</v>
      </c>
      <c r="B31" s="192">
        <v>0</v>
      </c>
      <c r="C31" s="193">
        <v>0</v>
      </c>
      <c r="D31" s="192">
        <v>0</v>
      </c>
      <c r="E31" s="193">
        <v>0</v>
      </c>
      <c r="F31" s="192">
        <v>0</v>
      </c>
      <c r="G31" s="193">
        <v>0</v>
      </c>
      <c r="H31" s="192">
        <v>0</v>
      </c>
      <c r="I31" s="193">
        <v>0</v>
      </c>
      <c r="J31" s="192">
        <v>0</v>
      </c>
      <c r="K31" s="193">
        <v>0</v>
      </c>
      <c r="L31" s="192">
        <v>0</v>
      </c>
      <c r="M31" s="193">
        <v>0</v>
      </c>
      <c r="N31" s="192">
        <v>0</v>
      </c>
      <c r="O31" s="193">
        <v>0</v>
      </c>
      <c r="P31" s="192">
        <v>0</v>
      </c>
      <c r="Q31" s="193">
        <v>0</v>
      </c>
      <c r="R31" s="192">
        <v>0</v>
      </c>
      <c r="S31" s="193">
        <v>0</v>
      </c>
      <c r="T31" s="192">
        <f t="shared" si="7"/>
        <v>0</v>
      </c>
      <c r="U31" s="193">
        <f t="shared" si="7"/>
        <v>0</v>
      </c>
      <c r="V31" s="196">
        <f t="shared" si="1"/>
        <v>0</v>
      </c>
    </row>
    <row r="32" spans="1:22" x14ac:dyDescent="0.3">
      <c r="A32" s="209" t="s">
        <v>82</v>
      </c>
      <c r="B32" s="204">
        <f t="shared" ref="B32:G32" si="8">SUM(B27:B31)</f>
        <v>58</v>
      </c>
      <c r="C32" s="205">
        <f t="shared" si="8"/>
        <v>45</v>
      </c>
      <c r="D32" s="204">
        <f t="shared" si="8"/>
        <v>11</v>
      </c>
      <c r="E32" s="205">
        <f t="shared" si="8"/>
        <v>14</v>
      </c>
      <c r="F32" s="204">
        <f t="shared" si="8"/>
        <v>0</v>
      </c>
      <c r="G32" s="205">
        <f t="shared" si="8"/>
        <v>1</v>
      </c>
      <c r="H32" s="204">
        <f>H27+H28+H29+H30+H31</f>
        <v>11</v>
      </c>
      <c r="I32" s="205">
        <f>I27+I28+I29+I30+I31</f>
        <v>16</v>
      </c>
      <c r="J32" s="204">
        <f>SUM(J27:J31)</f>
        <v>34</v>
      </c>
      <c r="K32" s="205">
        <f>SUM(K27:K31)</f>
        <v>80</v>
      </c>
      <c r="L32" s="204">
        <f t="shared" ref="L32:Q32" si="9">L27+L28+L29+L30+L31</f>
        <v>0</v>
      </c>
      <c r="M32" s="205">
        <f t="shared" si="9"/>
        <v>2</v>
      </c>
      <c r="N32" s="204">
        <f t="shared" si="9"/>
        <v>330</v>
      </c>
      <c r="O32" s="205">
        <f t="shared" si="9"/>
        <v>577</v>
      </c>
      <c r="P32" s="204">
        <f t="shared" si="9"/>
        <v>8</v>
      </c>
      <c r="Q32" s="205">
        <f t="shared" si="9"/>
        <v>16</v>
      </c>
      <c r="R32" s="204">
        <f>SUM(R27:R31)</f>
        <v>14</v>
      </c>
      <c r="S32" s="205">
        <f>SUM(S27:S31)</f>
        <v>22</v>
      </c>
      <c r="T32" s="204">
        <f>SUM(B32,J32,F32,H32,L32,D32,N32,P32,R32)</f>
        <v>466</v>
      </c>
      <c r="U32" s="205">
        <f>SUM(C32,K32,G32,I32,M32,E32,O32,Q32,S32)</f>
        <v>773</v>
      </c>
      <c r="V32" s="206">
        <f t="shared" si="1"/>
        <v>1239</v>
      </c>
    </row>
    <row r="33" spans="1:22" s="3" customFormat="1" x14ac:dyDescent="0.3">
      <c r="A33" s="210" t="s">
        <v>83</v>
      </c>
      <c r="B33" s="211">
        <f>SUM(B10,B18,B25,B32)</f>
        <v>245</v>
      </c>
      <c r="C33" s="212">
        <f t="shared" ref="C33:S33" si="10">C10+C18+C25+C32</f>
        <v>179</v>
      </c>
      <c r="D33" s="211">
        <f t="shared" si="10"/>
        <v>242</v>
      </c>
      <c r="E33" s="212">
        <f t="shared" si="10"/>
        <v>295</v>
      </c>
      <c r="F33" s="211">
        <f t="shared" si="10"/>
        <v>18</v>
      </c>
      <c r="G33" s="212">
        <f t="shared" si="10"/>
        <v>13</v>
      </c>
      <c r="H33" s="211">
        <f t="shared" si="10"/>
        <v>123</v>
      </c>
      <c r="I33" s="212">
        <f t="shared" si="10"/>
        <v>143</v>
      </c>
      <c r="J33" s="211">
        <f t="shared" si="10"/>
        <v>702</v>
      </c>
      <c r="K33" s="212">
        <f t="shared" si="10"/>
        <v>1280</v>
      </c>
      <c r="L33" s="211">
        <f t="shared" si="10"/>
        <v>6</v>
      </c>
      <c r="M33" s="212">
        <f t="shared" si="10"/>
        <v>8</v>
      </c>
      <c r="N33" s="211">
        <f t="shared" si="10"/>
        <v>4836</v>
      </c>
      <c r="O33" s="212">
        <f t="shared" si="10"/>
        <v>5488</v>
      </c>
      <c r="P33" s="211">
        <f t="shared" si="10"/>
        <v>183</v>
      </c>
      <c r="Q33" s="212">
        <f t="shared" si="10"/>
        <v>243</v>
      </c>
      <c r="R33" s="211">
        <f t="shared" si="10"/>
        <v>145</v>
      </c>
      <c r="S33" s="212">
        <f t="shared" si="10"/>
        <v>116</v>
      </c>
      <c r="T33" s="211">
        <f>B33+J33+F33+H33+L33+D33+N33+P33+R33</f>
        <v>6500</v>
      </c>
      <c r="U33" s="212">
        <f>C33+K33+G33+I33+M33+E33+O33+Q33+S33</f>
        <v>7765</v>
      </c>
      <c r="V33" s="213">
        <f t="shared" si="1"/>
        <v>14265</v>
      </c>
    </row>
    <row r="34" spans="1:22" s="3" customFormat="1" x14ac:dyDescent="0.3">
      <c r="A34" s="214"/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</row>
    <row r="37" spans="1:22" x14ac:dyDescent="0.3">
      <c r="A37" s="216" t="s">
        <v>84</v>
      </c>
    </row>
    <row r="38" spans="1:22" x14ac:dyDescent="0.3">
      <c r="A38" s="217" t="s">
        <v>85</v>
      </c>
      <c r="B38" s="83">
        <v>0</v>
      </c>
      <c r="C38" s="2">
        <v>1</v>
      </c>
      <c r="D38" s="83">
        <v>1</v>
      </c>
      <c r="E38" s="2">
        <v>0</v>
      </c>
      <c r="F38" s="83">
        <v>0</v>
      </c>
      <c r="G38" s="2">
        <v>0</v>
      </c>
      <c r="H38" s="83">
        <v>3</v>
      </c>
      <c r="I38" s="2">
        <v>5</v>
      </c>
      <c r="J38" s="83">
        <v>1</v>
      </c>
      <c r="K38" s="2">
        <v>2</v>
      </c>
      <c r="L38" s="83">
        <v>0</v>
      </c>
      <c r="M38" s="2">
        <v>0</v>
      </c>
      <c r="N38" s="83">
        <v>20</v>
      </c>
      <c r="O38" s="2">
        <v>49</v>
      </c>
      <c r="P38" s="83">
        <v>0</v>
      </c>
      <c r="Q38" s="2">
        <v>0</v>
      </c>
      <c r="R38" s="83">
        <v>0</v>
      </c>
      <c r="S38" s="2">
        <v>0</v>
      </c>
      <c r="T38" s="218">
        <f t="shared" ref="T38:U43" si="11">B38+J38+F38+H38+L38+D38+N38+P38+R38</f>
        <v>25</v>
      </c>
      <c r="U38" s="186">
        <f t="shared" si="11"/>
        <v>57</v>
      </c>
      <c r="V38" s="84">
        <f t="shared" ref="V38:V44" si="12">SUM(T38:U38)</f>
        <v>82</v>
      </c>
    </row>
    <row r="39" spans="1:22" x14ac:dyDescent="0.3">
      <c r="A39" s="217" t="s">
        <v>86</v>
      </c>
      <c r="B39" s="83">
        <v>0</v>
      </c>
      <c r="C39" s="2">
        <v>1</v>
      </c>
      <c r="D39" s="83">
        <v>1</v>
      </c>
      <c r="E39" s="2">
        <v>1</v>
      </c>
      <c r="F39" s="83">
        <v>0</v>
      </c>
      <c r="G39" s="2">
        <v>0</v>
      </c>
      <c r="H39" s="83">
        <v>1</v>
      </c>
      <c r="I39" s="2">
        <v>0</v>
      </c>
      <c r="J39" s="83">
        <v>0</v>
      </c>
      <c r="K39" s="2">
        <v>1</v>
      </c>
      <c r="L39" s="83">
        <v>0</v>
      </c>
      <c r="M39" s="2">
        <v>0</v>
      </c>
      <c r="N39" s="83">
        <v>13</v>
      </c>
      <c r="O39" s="2">
        <v>12</v>
      </c>
      <c r="P39" s="83">
        <v>1</v>
      </c>
      <c r="Q39" s="2">
        <v>0</v>
      </c>
      <c r="R39" s="83">
        <v>16</v>
      </c>
      <c r="S39" s="2">
        <v>3</v>
      </c>
      <c r="T39" s="218">
        <f t="shared" si="11"/>
        <v>32</v>
      </c>
      <c r="U39" s="186">
        <f t="shared" si="11"/>
        <v>18</v>
      </c>
      <c r="V39" s="84">
        <f t="shared" si="12"/>
        <v>50</v>
      </c>
    </row>
    <row r="40" spans="1:22" x14ac:dyDescent="0.3">
      <c r="A40" s="219" t="s">
        <v>87</v>
      </c>
      <c r="B40" s="220">
        <f>SUM(B38:B39)</f>
        <v>0</v>
      </c>
      <c r="C40" s="221">
        <f>SUM(C38:C39)</f>
        <v>2</v>
      </c>
      <c r="D40" s="220">
        <f>SUM(D38:D39)</f>
        <v>2</v>
      </c>
      <c r="E40" s="221">
        <f>SUM(E38:E39)</f>
        <v>1</v>
      </c>
      <c r="F40" s="220">
        <f t="shared" ref="F40:S40" si="13">SUM(F38:F39)</f>
        <v>0</v>
      </c>
      <c r="G40" s="221">
        <f t="shared" si="13"/>
        <v>0</v>
      </c>
      <c r="H40" s="220">
        <f t="shared" si="13"/>
        <v>4</v>
      </c>
      <c r="I40" s="221">
        <f t="shared" si="13"/>
        <v>5</v>
      </c>
      <c r="J40" s="220">
        <f>SUM(J38:J39)</f>
        <v>1</v>
      </c>
      <c r="K40" s="221">
        <f t="shared" ref="K40" si="14">SUM(K38:K39)</f>
        <v>3</v>
      </c>
      <c r="L40" s="220">
        <f t="shared" si="13"/>
        <v>0</v>
      </c>
      <c r="M40" s="221">
        <f t="shared" si="13"/>
        <v>0</v>
      </c>
      <c r="N40" s="220">
        <f t="shared" si="13"/>
        <v>33</v>
      </c>
      <c r="O40" s="221">
        <f t="shared" si="13"/>
        <v>61</v>
      </c>
      <c r="P40" s="220">
        <f t="shared" si="13"/>
        <v>1</v>
      </c>
      <c r="Q40" s="221">
        <f t="shared" si="13"/>
        <v>0</v>
      </c>
      <c r="R40" s="220">
        <f t="shared" si="13"/>
        <v>16</v>
      </c>
      <c r="S40" s="221">
        <f t="shared" si="13"/>
        <v>3</v>
      </c>
      <c r="T40" s="222">
        <f t="shared" si="11"/>
        <v>57</v>
      </c>
      <c r="U40" s="223">
        <f t="shared" si="11"/>
        <v>75</v>
      </c>
      <c r="V40" s="224">
        <f t="shared" si="12"/>
        <v>132</v>
      </c>
    </row>
    <row r="41" spans="1:22" x14ac:dyDescent="0.3">
      <c r="A41" s="217" t="s">
        <v>88</v>
      </c>
      <c r="B41" s="218">
        <v>0</v>
      </c>
      <c r="C41" s="186">
        <v>0</v>
      </c>
      <c r="D41" s="218">
        <v>4</v>
      </c>
      <c r="E41" s="186">
        <v>5</v>
      </c>
      <c r="F41" s="218">
        <v>0</v>
      </c>
      <c r="G41" s="186">
        <v>0</v>
      </c>
      <c r="H41" s="218">
        <v>4</v>
      </c>
      <c r="I41" s="186">
        <v>8</v>
      </c>
      <c r="J41" s="218">
        <v>2</v>
      </c>
      <c r="K41" s="186">
        <v>3</v>
      </c>
      <c r="L41" s="218">
        <v>0</v>
      </c>
      <c r="M41" s="186">
        <v>0</v>
      </c>
      <c r="N41" s="218">
        <v>80</v>
      </c>
      <c r="O41" s="186">
        <v>128</v>
      </c>
      <c r="P41" s="218">
        <v>3</v>
      </c>
      <c r="Q41" s="186">
        <v>2</v>
      </c>
      <c r="R41" s="218">
        <v>3</v>
      </c>
      <c r="S41" s="186">
        <v>1</v>
      </c>
      <c r="T41" s="218">
        <f t="shared" si="11"/>
        <v>96</v>
      </c>
      <c r="U41" s="186">
        <f t="shared" si="11"/>
        <v>147</v>
      </c>
      <c r="V41" s="84">
        <f t="shared" si="12"/>
        <v>243</v>
      </c>
    </row>
    <row r="42" spans="1:22" x14ac:dyDescent="0.3">
      <c r="A42" s="217" t="s">
        <v>89</v>
      </c>
      <c r="B42" s="83">
        <v>0</v>
      </c>
      <c r="C42" s="2">
        <v>0</v>
      </c>
      <c r="D42" s="83">
        <v>3</v>
      </c>
      <c r="E42" s="2">
        <v>3</v>
      </c>
      <c r="F42" s="83">
        <v>0</v>
      </c>
      <c r="G42" s="2">
        <v>0</v>
      </c>
      <c r="H42" s="83">
        <v>1</v>
      </c>
      <c r="I42" s="2">
        <v>4</v>
      </c>
      <c r="J42" s="83">
        <v>3</v>
      </c>
      <c r="K42" s="2">
        <v>0</v>
      </c>
      <c r="L42" s="83">
        <v>0</v>
      </c>
      <c r="M42" s="2">
        <v>0</v>
      </c>
      <c r="N42" s="83">
        <v>54</v>
      </c>
      <c r="O42" s="2">
        <v>37</v>
      </c>
      <c r="P42" s="83">
        <v>3</v>
      </c>
      <c r="Q42" s="2">
        <v>2</v>
      </c>
      <c r="R42" s="83">
        <v>24</v>
      </c>
      <c r="S42" s="2">
        <v>17</v>
      </c>
      <c r="T42" s="218">
        <f t="shared" si="11"/>
        <v>88</v>
      </c>
      <c r="U42" s="186">
        <f t="shared" si="11"/>
        <v>63</v>
      </c>
      <c r="V42" s="84">
        <f t="shared" si="12"/>
        <v>151</v>
      </c>
    </row>
    <row r="43" spans="1:22" x14ac:dyDescent="0.3">
      <c r="A43" s="219" t="s">
        <v>90</v>
      </c>
      <c r="B43" s="220">
        <f t="shared" ref="B43:S43" si="15">SUM(B41:B42)</f>
        <v>0</v>
      </c>
      <c r="C43" s="221">
        <f t="shared" si="15"/>
        <v>0</v>
      </c>
      <c r="D43" s="220">
        <f>SUM(D41:D42)</f>
        <v>7</v>
      </c>
      <c r="E43" s="221">
        <f>SUM(E41:E42)</f>
        <v>8</v>
      </c>
      <c r="F43" s="220">
        <f t="shared" si="15"/>
        <v>0</v>
      </c>
      <c r="G43" s="221">
        <f t="shared" si="15"/>
        <v>0</v>
      </c>
      <c r="H43" s="220">
        <f t="shared" si="15"/>
        <v>5</v>
      </c>
      <c r="I43" s="221">
        <f t="shared" si="15"/>
        <v>12</v>
      </c>
      <c r="J43" s="220">
        <f>SUM(J41:J42)</f>
        <v>5</v>
      </c>
      <c r="K43" s="221">
        <f>SUM(K41:K42)</f>
        <v>3</v>
      </c>
      <c r="L43" s="220">
        <f t="shared" si="15"/>
        <v>0</v>
      </c>
      <c r="M43" s="221">
        <f t="shared" si="15"/>
        <v>0</v>
      </c>
      <c r="N43" s="220">
        <f t="shared" si="15"/>
        <v>134</v>
      </c>
      <c r="O43" s="221">
        <f t="shared" si="15"/>
        <v>165</v>
      </c>
      <c r="P43" s="220">
        <f t="shared" si="15"/>
        <v>6</v>
      </c>
      <c r="Q43" s="221">
        <f t="shared" si="15"/>
        <v>4</v>
      </c>
      <c r="R43" s="220">
        <f t="shared" si="15"/>
        <v>27</v>
      </c>
      <c r="S43" s="221">
        <f t="shared" si="15"/>
        <v>18</v>
      </c>
      <c r="T43" s="222">
        <f t="shared" si="11"/>
        <v>184</v>
      </c>
      <c r="U43" s="223">
        <f t="shared" si="11"/>
        <v>210</v>
      </c>
      <c r="V43" s="225">
        <f t="shared" si="12"/>
        <v>394</v>
      </c>
    </row>
    <row r="44" spans="1:22" x14ac:dyDescent="0.3">
      <c r="A44" s="226" t="s">
        <v>91</v>
      </c>
      <c r="B44" s="227">
        <f>SUM(B40,B43)</f>
        <v>0</v>
      </c>
      <c r="C44" s="228">
        <f t="shared" ref="C44:U44" si="16">SUM(C40,C43)</f>
        <v>2</v>
      </c>
      <c r="D44" s="227">
        <f t="shared" si="16"/>
        <v>9</v>
      </c>
      <c r="E44" s="228">
        <f t="shared" si="16"/>
        <v>9</v>
      </c>
      <c r="F44" s="227">
        <f t="shared" si="16"/>
        <v>0</v>
      </c>
      <c r="G44" s="228">
        <f t="shared" si="16"/>
        <v>0</v>
      </c>
      <c r="H44" s="227">
        <f t="shared" si="16"/>
        <v>9</v>
      </c>
      <c r="I44" s="228">
        <f t="shared" si="16"/>
        <v>17</v>
      </c>
      <c r="J44" s="227">
        <f t="shared" si="16"/>
        <v>6</v>
      </c>
      <c r="K44" s="228">
        <f t="shared" si="16"/>
        <v>6</v>
      </c>
      <c r="L44" s="227">
        <f t="shared" si="16"/>
        <v>0</v>
      </c>
      <c r="M44" s="228">
        <f t="shared" si="16"/>
        <v>0</v>
      </c>
      <c r="N44" s="227">
        <f t="shared" si="16"/>
        <v>167</v>
      </c>
      <c r="O44" s="228">
        <f t="shared" si="16"/>
        <v>226</v>
      </c>
      <c r="P44" s="227">
        <f t="shared" si="16"/>
        <v>7</v>
      </c>
      <c r="Q44" s="228">
        <f t="shared" si="16"/>
        <v>4</v>
      </c>
      <c r="R44" s="227">
        <f t="shared" si="16"/>
        <v>43</v>
      </c>
      <c r="S44" s="228">
        <f t="shared" si="16"/>
        <v>21</v>
      </c>
      <c r="T44" s="227">
        <f t="shared" si="16"/>
        <v>241</v>
      </c>
      <c r="U44" s="228">
        <f t="shared" si="16"/>
        <v>285</v>
      </c>
      <c r="V44" s="229">
        <f t="shared" si="12"/>
        <v>526</v>
      </c>
    </row>
  </sheetData>
  <mergeCells count="10">
    <mergeCell ref="T1:V1"/>
    <mergeCell ref="R1:S1"/>
    <mergeCell ref="B1:C1"/>
    <mergeCell ref="D1:E1"/>
    <mergeCell ref="F1:G1"/>
    <mergeCell ref="H1:I1"/>
    <mergeCell ref="J1:K1"/>
    <mergeCell ref="P1:Q1"/>
    <mergeCell ref="L1:M1"/>
    <mergeCell ref="N1:O1"/>
  </mergeCells>
  <pageMargins left="0.25" right="0.25" top="0.75" bottom="0.75" header="0.3" footer="0.3"/>
  <pageSetup scale="56" fitToHeight="0" orientation="landscape" horizontalDpi="1200" verticalDpi="1200" r:id="rId1"/>
  <headerFooter>
    <oddHeader>&amp;C&amp;"+,Bold"&amp;11&amp;KC00000Southern Illinois University Edwardsville
Fall 2015 Total Headcount Enrollment by Full-time and part-time status
IBHE Table 4</oddHeader>
    <oddFooter>&amp;R&amp;"Calibri,Italic"&amp;9&amp;K00-043Office of Institutional Research and Studies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topLeftCell="B1" zoomScaleNormal="100" workbookViewId="0">
      <selection activeCell="H36" sqref="H36:H38"/>
    </sheetView>
  </sheetViews>
  <sheetFormatPr defaultColWidth="8.6640625" defaultRowHeight="14.4" x14ac:dyDescent="0.3"/>
  <cols>
    <col min="1" max="1" width="25.109375" style="1" customWidth="1"/>
    <col min="2" max="2" width="6.33203125" style="1" customWidth="1"/>
    <col min="3" max="3" width="7.21875" style="1" bestFit="1" customWidth="1"/>
    <col min="4" max="4" width="6.33203125" style="1" customWidth="1"/>
    <col min="5" max="5" width="7.21875" style="1" bestFit="1" customWidth="1"/>
    <col min="6" max="6" width="6.33203125" style="1" customWidth="1"/>
    <col min="7" max="7" width="7.21875" style="1" bestFit="1" customWidth="1"/>
    <col min="8" max="8" width="6.33203125" style="1" customWidth="1"/>
    <col min="9" max="9" width="7.21875" style="1" bestFit="1" customWidth="1"/>
    <col min="10" max="10" width="6.33203125" style="1" customWidth="1"/>
    <col min="11" max="11" width="7.21875" style="1" bestFit="1" customWidth="1"/>
    <col min="12" max="12" width="6.33203125" style="1" customWidth="1"/>
    <col min="13" max="13" width="7.21875" style="1" bestFit="1" customWidth="1"/>
    <col min="14" max="14" width="6.33203125" style="1" customWidth="1"/>
    <col min="15" max="15" width="7.21875" style="1" bestFit="1" customWidth="1"/>
    <col min="16" max="16" width="6.33203125" style="1" customWidth="1"/>
    <col min="17" max="17" width="7.21875" style="1" bestFit="1" customWidth="1"/>
    <col min="18" max="18" width="6.33203125" style="1" customWidth="1"/>
    <col min="19" max="19" width="7.21875" style="1" bestFit="1" customWidth="1"/>
    <col min="20" max="20" width="6.33203125" style="1" customWidth="1"/>
    <col min="21" max="21" width="7.21875" style="1" bestFit="1" customWidth="1"/>
    <col min="22" max="22" width="5.77734375" style="1" customWidth="1"/>
    <col min="23" max="16384" width="8.6640625" style="1"/>
  </cols>
  <sheetData>
    <row r="1" spans="1:23" s="107" customFormat="1" x14ac:dyDescent="0.3">
      <c r="A1" s="305" t="s">
        <v>256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</row>
    <row r="2" spans="1:23" s="107" customFormat="1" x14ac:dyDescent="0.3">
      <c r="A2" s="305" t="s">
        <v>988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</row>
    <row r="3" spans="1:23" s="107" customFormat="1" x14ac:dyDescent="0.3">
      <c r="A3" s="305" t="s">
        <v>92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</row>
    <row r="4" spans="1:23" x14ac:dyDescent="0.3">
      <c r="A4" s="4"/>
      <c r="B4" s="4"/>
      <c r="C4" s="4"/>
      <c r="D4" s="4"/>
      <c r="E4" s="4"/>
      <c r="F4" s="5"/>
      <c r="G4" s="5"/>
      <c r="H4" s="4"/>
      <c r="I4" s="4"/>
      <c r="J4" s="306"/>
      <c r="K4" s="306"/>
      <c r="L4" s="4"/>
      <c r="M4" s="4"/>
      <c r="N4" s="306"/>
      <c r="O4" s="306"/>
      <c r="P4" s="4"/>
      <c r="Q4" s="4"/>
      <c r="R4" s="4"/>
      <c r="S4" s="4"/>
      <c r="T4" s="4"/>
      <c r="U4" s="4"/>
      <c r="V4" s="4"/>
      <c r="W4" s="4"/>
    </row>
    <row r="5" spans="1:23" ht="46.5" customHeight="1" x14ac:dyDescent="0.3">
      <c r="A5" s="6"/>
      <c r="B5" s="307" t="s">
        <v>93</v>
      </c>
      <c r="C5" s="307"/>
      <c r="D5" s="302" t="s">
        <v>94</v>
      </c>
      <c r="E5" s="302"/>
      <c r="F5" s="302" t="s">
        <v>95</v>
      </c>
      <c r="G5" s="302"/>
      <c r="H5" s="303" t="s">
        <v>96</v>
      </c>
      <c r="I5" s="303"/>
      <c r="J5" s="302" t="s">
        <v>97</v>
      </c>
      <c r="K5" s="302"/>
      <c r="L5" s="302" t="s">
        <v>98</v>
      </c>
      <c r="M5" s="302"/>
      <c r="N5" s="303" t="s">
        <v>99</v>
      </c>
      <c r="O5" s="303"/>
      <c r="P5" s="302" t="s">
        <v>100</v>
      </c>
      <c r="Q5" s="302"/>
      <c r="R5" s="302" t="s">
        <v>101</v>
      </c>
      <c r="S5" s="302"/>
      <c r="T5" s="304" t="s">
        <v>102</v>
      </c>
      <c r="U5" s="304"/>
      <c r="V5" s="304"/>
      <c r="W5" s="4"/>
    </row>
    <row r="6" spans="1:23" s="8" customFormat="1" x14ac:dyDescent="0.3">
      <c r="A6" s="7"/>
      <c r="B6" s="78" t="s">
        <v>103</v>
      </c>
      <c r="C6" s="168" t="s">
        <v>104</v>
      </c>
      <c r="D6" s="78" t="s">
        <v>103</v>
      </c>
      <c r="E6" s="168" t="s">
        <v>104</v>
      </c>
      <c r="F6" s="78" t="s">
        <v>103</v>
      </c>
      <c r="G6" s="168" t="s">
        <v>104</v>
      </c>
      <c r="H6" s="78" t="s">
        <v>103</v>
      </c>
      <c r="I6" s="168" t="s">
        <v>104</v>
      </c>
      <c r="J6" s="78" t="s">
        <v>103</v>
      </c>
      <c r="K6" s="168" t="s">
        <v>104</v>
      </c>
      <c r="L6" s="78" t="s">
        <v>103</v>
      </c>
      <c r="M6" s="168" t="s">
        <v>104</v>
      </c>
      <c r="N6" s="78" t="s">
        <v>103</v>
      </c>
      <c r="O6" s="168" t="s">
        <v>104</v>
      </c>
      <c r="P6" s="78" t="s">
        <v>103</v>
      </c>
      <c r="Q6" s="168" t="s">
        <v>104</v>
      </c>
      <c r="R6" s="78" t="s">
        <v>103</v>
      </c>
      <c r="S6" s="168" t="s">
        <v>104</v>
      </c>
      <c r="T6" s="78" t="s">
        <v>103</v>
      </c>
      <c r="U6" s="168" t="s">
        <v>104</v>
      </c>
      <c r="V6" s="79" t="s">
        <v>105</v>
      </c>
    </row>
    <row r="7" spans="1:23" ht="27.6" x14ac:dyDescent="0.3">
      <c r="A7" s="80" t="s">
        <v>106</v>
      </c>
      <c r="B7" s="82">
        <v>6</v>
      </c>
      <c r="C7" s="169">
        <v>2</v>
      </c>
      <c r="D7" s="82">
        <v>11</v>
      </c>
      <c r="E7" s="169">
        <v>13</v>
      </c>
      <c r="F7" s="82">
        <v>0</v>
      </c>
      <c r="G7" s="169">
        <v>0</v>
      </c>
      <c r="H7" s="82">
        <v>4</v>
      </c>
      <c r="I7" s="169">
        <v>15</v>
      </c>
      <c r="J7" s="83">
        <v>26</v>
      </c>
      <c r="K7" s="170">
        <v>74</v>
      </c>
      <c r="L7" s="82">
        <v>0</v>
      </c>
      <c r="M7" s="169">
        <v>1</v>
      </c>
      <c r="N7" s="83">
        <v>189</v>
      </c>
      <c r="O7" s="170">
        <v>610</v>
      </c>
      <c r="P7" s="82">
        <v>3</v>
      </c>
      <c r="Q7" s="169">
        <v>14</v>
      </c>
      <c r="R7" s="82">
        <v>10</v>
      </c>
      <c r="S7" s="169">
        <v>24</v>
      </c>
      <c r="T7" s="82">
        <f>SUM(B7,D7,F7,H7,J7,L7,N7,P7,R7)</f>
        <v>249</v>
      </c>
      <c r="U7" s="169">
        <f>SUM(C7,E7,G7,I7,K7,M7,O7,Q7,S7)</f>
        <v>753</v>
      </c>
      <c r="V7" s="84">
        <f>SUM(T7:U7)</f>
        <v>1002</v>
      </c>
    </row>
    <row r="8" spans="1:23" ht="41.4" x14ac:dyDescent="0.3">
      <c r="A8" s="80" t="s">
        <v>107</v>
      </c>
      <c r="B8" s="82">
        <v>0</v>
      </c>
      <c r="C8" s="169">
        <v>0</v>
      </c>
      <c r="D8" s="82">
        <v>0</v>
      </c>
      <c r="E8" s="169">
        <v>0</v>
      </c>
      <c r="F8" s="82">
        <v>0</v>
      </c>
      <c r="G8" s="169">
        <v>0</v>
      </c>
      <c r="H8" s="82">
        <v>0</v>
      </c>
      <c r="I8" s="169">
        <v>0</v>
      </c>
      <c r="J8" s="83">
        <v>0</v>
      </c>
      <c r="K8" s="170">
        <v>0</v>
      </c>
      <c r="L8" s="82">
        <v>0</v>
      </c>
      <c r="M8" s="169">
        <v>0</v>
      </c>
      <c r="N8" s="83">
        <v>0</v>
      </c>
      <c r="O8" s="170">
        <v>0</v>
      </c>
      <c r="P8" s="82">
        <v>0</v>
      </c>
      <c r="Q8" s="169">
        <v>0</v>
      </c>
      <c r="R8" s="82">
        <v>0</v>
      </c>
      <c r="S8" s="169">
        <v>0</v>
      </c>
      <c r="T8" s="82">
        <f>SUM(B8,D8,F8,H8,J8,L8,N8,P8,R8)</f>
        <v>0</v>
      </c>
      <c r="U8" s="169">
        <f>SUM(C8,E8,G8,I8,K8,M8,O8,Q8,S8)</f>
        <v>0</v>
      </c>
      <c r="V8" s="84">
        <f>SUM(T8:U8)</f>
        <v>0</v>
      </c>
    </row>
    <row r="9" spans="1:23" x14ac:dyDescent="0.3">
      <c r="A9" s="6"/>
      <c r="B9" s="81" t="s">
        <v>0</v>
      </c>
      <c r="C9" s="81" t="s">
        <v>0</v>
      </c>
      <c r="D9" s="81"/>
      <c r="E9" s="81"/>
      <c r="F9" s="81" t="s">
        <v>0</v>
      </c>
      <c r="G9" s="81" t="s">
        <v>0</v>
      </c>
      <c r="H9" s="81" t="s">
        <v>0</v>
      </c>
      <c r="I9" s="81" t="s">
        <v>0</v>
      </c>
      <c r="J9" s="2"/>
      <c r="K9" s="2"/>
      <c r="L9" s="81" t="s">
        <v>0</v>
      </c>
      <c r="M9" s="81" t="s">
        <v>0</v>
      </c>
      <c r="N9" s="2"/>
      <c r="O9" s="2"/>
      <c r="P9" s="81" t="s">
        <v>0</v>
      </c>
      <c r="Q9" s="81" t="s">
        <v>0</v>
      </c>
      <c r="R9" s="81" t="s">
        <v>0</v>
      </c>
      <c r="S9" s="81" t="s">
        <v>0</v>
      </c>
      <c r="T9" s="81" t="s">
        <v>0</v>
      </c>
      <c r="U9" s="81" t="s">
        <v>0</v>
      </c>
      <c r="V9" s="2"/>
    </row>
    <row r="10" spans="1:23" x14ac:dyDescent="0.3">
      <c r="A10" s="6"/>
      <c r="B10" s="81"/>
      <c r="C10" s="81"/>
      <c r="D10" s="81"/>
      <c r="E10" s="81"/>
      <c r="F10" s="81"/>
      <c r="G10" s="81"/>
      <c r="H10" s="81"/>
      <c r="I10" s="81"/>
      <c r="J10" s="2"/>
      <c r="K10" s="2"/>
      <c r="L10" s="81"/>
      <c r="M10" s="81"/>
      <c r="N10" s="2"/>
      <c r="O10" s="2"/>
      <c r="P10" s="81"/>
      <c r="Q10" s="81"/>
      <c r="R10" s="81"/>
      <c r="S10" s="81"/>
      <c r="T10" s="81"/>
      <c r="U10" s="81"/>
      <c r="V10" s="2"/>
    </row>
    <row r="11" spans="1:23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3" x14ac:dyDescent="0.3">
      <c r="A12" s="281" t="s">
        <v>669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</sheetData>
  <mergeCells count="15">
    <mergeCell ref="B5:C5"/>
    <mergeCell ref="D5:E5"/>
    <mergeCell ref="F5:G5"/>
    <mergeCell ref="H5:I5"/>
    <mergeCell ref="J5:K5"/>
    <mergeCell ref="A1:V1"/>
    <mergeCell ref="A2:V2"/>
    <mergeCell ref="A3:V3"/>
    <mergeCell ref="J4:K4"/>
    <mergeCell ref="N4:O4"/>
    <mergeCell ref="L5:M5"/>
    <mergeCell ref="N5:O5"/>
    <mergeCell ref="P5:Q5"/>
    <mergeCell ref="R5:S5"/>
    <mergeCell ref="T5:V5"/>
  </mergeCells>
  <pageMargins left="0.25" right="0.25" top="0.75" bottom="0.75" header="0.3" footer="0.3"/>
  <pageSetup scale="67" fitToHeight="0" orientation="landscape" horizontalDpi="1200" verticalDpi="1200" r:id="rId1"/>
  <headerFooter>
    <oddFooter>&amp;R&amp;"-,Italic"&amp;8&amp;K00-045Office of Institutional Research and Studies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zoomScaleNormal="100" workbookViewId="0">
      <selection activeCell="I26" sqref="I26"/>
    </sheetView>
  </sheetViews>
  <sheetFormatPr defaultColWidth="8.6640625" defaultRowHeight="13.8" x14ac:dyDescent="0.3"/>
  <cols>
    <col min="1" max="1" width="24.21875" style="2" bestFit="1" customWidth="1"/>
    <col min="2" max="4" width="7.88671875" style="2" customWidth="1"/>
    <col min="5" max="5" width="7.109375" style="2" bestFit="1" customWidth="1"/>
    <col min="6" max="11" width="7.88671875" style="2" customWidth="1"/>
    <col min="12" max="12" width="6.88671875" style="2" customWidth="1"/>
    <col min="13" max="14" width="7" style="2" customWidth="1"/>
    <col min="15" max="15" width="2" style="2" customWidth="1"/>
    <col min="16" max="17" width="7" style="2" customWidth="1"/>
    <col min="18" max="16384" width="8.6640625" style="2"/>
  </cols>
  <sheetData>
    <row r="1" spans="1:22" ht="42" customHeight="1" x14ac:dyDescent="0.3">
      <c r="A1" s="10"/>
      <c r="B1" s="308" t="s">
        <v>108</v>
      </c>
      <c r="C1" s="309"/>
      <c r="D1" s="308" t="s">
        <v>109</v>
      </c>
      <c r="E1" s="309"/>
      <c r="F1" s="308" t="s">
        <v>110</v>
      </c>
      <c r="G1" s="309"/>
      <c r="H1" s="308" t="s">
        <v>111</v>
      </c>
      <c r="I1" s="309"/>
      <c r="J1" s="308" t="s">
        <v>112</v>
      </c>
      <c r="K1" s="310"/>
      <c r="L1" s="309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x14ac:dyDescent="0.3">
      <c r="A2" s="11"/>
      <c r="B2" s="12" t="s">
        <v>103</v>
      </c>
      <c r="C2" s="13" t="s">
        <v>104</v>
      </c>
      <c r="D2" s="12" t="s">
        <v>103</v>
      </c>
      <c r="E2" s="13" t="s">
        <v>104</v>
      </c>
      <c r="F2" s="14" t="s">
        <v>103</v>
      </c>
      <c r="G2" s="13" t="s">
        <v>104</v>
      </c>
      <c r="H2" s="14" t="s">
        <v>103</v>
      </c>
      <c r="I2" s="13" t="s">
        <v>104</v>
      </c>
      <c r="J2" s="14" t="s">
        <v>103</v>
      </c>
      <c r="K2" s="63" t="s">
        <v>104</v>
      </c>
      <c r="L2" s="69" t="s">
        <v>665</v>
      </c>
    </row>
    <row r="3" spans="1:22" x14ac:dyDescent="0.3">
      <c r="A3" s="15" t="s">
        <v>113</v>
      </c>
      <c r="B3" s="16">
        <f t="shared" ref="B3:K3" si="0">SUM(B4,B16)</f>
        <v>5458</v>
      </c>
      <c r="C3" s="17">
        <f>SUM(C4,C16)</f>
        <v>6259</v>
      </c>
      <c r="D3" s="18">
        <f t="shared" si="0"/>
        <v>35</v>
      </c>
      <c r="E3" s="17">
        <f t="shared" si="0"/>
        <v>29</v>
      </c>
      <c r="F3" s="16">
        <f t="shared" si="0"/>
        <v>241</v>
      </c>
      <c r="G3" s="17">
        <f t="shared" si="0"/>
        <v>285</v>
      </c>
      <c r="H3" s="16">
        <f t="shared" si="0"/>
        <v>766</v>
      </c>
      <c r="I3" s="17">
        <f t="shared" si="0"/>
        <v>1192</v>
      </c>
      <c r="J3" s="16">
        <f t="shared" si="0"/>
        <v>6500</v>
      </c>
      <c r="K3" s="64">
        <f t="shared" si="0"/>
        <v>7765</v>
      </c>
      <c r="L3" s="71">
        <f>SUM(J3:K3)</f>
        <v>14265</v>
      </c>
    </row>
    <row r="4" spans="1:22" x14ac:dyDescent="0.3">
      <c r="A4" s="19" t="s">
        <v>114</v>
      </c>
      <c r="B4" s="146">
        <f t="shared" ref="B4:K4" si="1">SUM(B5:B15)</f>
        <v>4641</v>
      </c>
      <c r="C4" s="147">
        <f t="shared" si="1"/>
        <v>5280</v>
      </c>
      <c r="D4" s="152">
        <f t="shared" si="1"/>
        <v>20</v>
      </c>
      <c r="E4" s="147">
        <f t="shared" si="1"/>
        <v>12</v>
      </c>
      <c r="F4" s="153">
        <f t="shared" si="1"/>
        <v>241</v>
      </c>
      <c r="G4" s="147">
        <f t="shared" si="1"/>
        <v>285</v>
      </c>
      <c r="H4" s="153">
        <f t="shared" si="1"/>
        <v>300</v>
      </c>
      <c r="I4" s="147">
        <f t="shared" si="1"/>
        <v>419</v>
      </c>
      <c r="J4" s="20">
        <f t="shared" si="1"/>
        <v>5202</v>
      </c>
      <c r="K4" s="65">
        <f t="shared" si="1"/>
        <v>5996</v>
      </c>
      <c r="L4" s="72">
        <f t="shared" ref="L4:L27" si="2">SUM(J4:K4)</f>
        <v>11198</v>
      </c>
    </row>
    <row r="5" spans="1:22" x14ac:dyDescent="0.3">
      <c r="A5" s="145" t="s">
        <v>115</v>
      </c>
      <c r="B5" s="148">
        <v>10</v>
      </c>
      <c r="C5" s="149">
        <v>25</v>
      </c>
      <c r="D5" s="156">
        <v>0</v>
      </c>
      <c r="E5" s="158">
        <v>0</v>
      </c>
      <c r="F5" s="159">
        <v>0</v>
      </c>
      <c r="G5" s="160">
        <v>0</v>
      </c>
      <c r="H5" s="156">
        <v>0</v>
      </c>
      <c r="I5" s="158">
        <v>0</v>
      </c>
      <c r="J5" s="27">
        <f xml:space="preserve"> SUM(B5,D5,F5,H5)</f>
        <v>10</v>
      </c>
      <c r="K5" s="66">
        <f xml:space="preserve"> SUM(C5,E5,G5,I5)</f>
        <v>25</v>
      </c>
      <c r="L5" s="70">
        <f t="shared" si="2"/>
        <v>35</v>
      </c>
    </row>
    <row r="6" spans="1:22" x14ac:dyDescent="0.3">
      <c r="A6" s="145" t="s">
        <v>116</v>
      </c>
      <c r="B6" s="150">
        <v>1572</v>
      </c>
      <c r="C6" s="151">
        <v>2131</v>
      </c>
      <c r="D6" s="157">
        <v>2</v>
      </c>
      <c r="E6" s="155">
        <v>3</v>
      </c>
      <c r="F6" s="154">
        <v>0</v>
      </c>
      <c r="G6" s="151">
        <v>0</v>
      </c>
      <c r="H6" s="161">
        <v>0</v>
      </c>
      <c r="I6" s="155">
        <v>0</v>
      </c>
      <c r="J6" s="27">
        <f xml:space="preserve"> SUM(B6,D6,F6,H6)</f>
        <v>1574</v>
      </c>
      <c r="K6" s="66">
        <f t="shared" ref="K6:K15" si="3" xml:space="preserve"> SUM(C6,E6,G6,I6)</f>
        <v>2134</v>
      </c>
      <c r="L6" s="70">
        <f t="shared" si="2"/>
        <v>3708</v>
      </c>
    </row>
    <row r="7" spans="1:22" x14ac:dyDescent="0.3">
      <c r="A7" s="145" t="s">
        <v>117</v>
      </c>
      <c r="B7" s="150">
        <v>1619</v>
      </c>
      <c r="C7" s="151">
        <v>1949</v>
      </c>
      <c r="D7" s="157">
        <v>10</v>
      </c>
      <c r="E7" s="155">
        <v>2</v>
      </c>
      <c r="F7" s="154">
        <v>33</v>
      </c>
      <c r="G7" s="151">
        <v>61</v>
      </c>
      <c r="H7" s="161">
        <v>7</v>
      </c>
      <c r="I7" s="155">
        <v>17</v>
      </c>
      <c r="J7" s="27">
        <f t="shared" ref="J7:J15" si="4" xml:space="preserve"> SUM(B7,D7,F7,H7)</f>
        <v>1669</v>
      </c>
      <c r="K7" s="66">
        <f t="shared" si="3"/>
        <v>2029</v>
      </c>
      <c r="L7" s="70">
        <f t="shared" si="2"/>
        <v>3698</v>
      </c>
    </row>
    <row r="8" spans="1:22" x14ac:dyDescent="0.3">
      <c r="A8" s="145" t="s">
        <v>118</v>
      </c>
      <c r="B8" s="150">
        <v>993</v>
      </c>
      <c r="C8" s="151">
        <v>811</v>
      </c>
      <c r="D8" s="157">
        <v>4</v>
      </c>
      <c r="E8" s="155">
        <v>6</v>
      </c>
      <c r="F8" s="154">
        <v>116</v>
      </c>
      <c r="G8" s="151">
        <v>138</v>
      </c>
      <c r="H8" s="161">
        <v>128</v>
      </c>
      <c r="I8" s="155">
        <v>201</v>
      </c>
      <c r="J8" s="27">
        <f t="shared" si="4"/>
        <v>1241</v>
      </c>
      <c r="K8" s="66">
        <f t="shared" si="3"/>
        <v>1156</v>
      </c>
      <c r="L8" s="70">
        <f t="shared" si="2"/>
        <v>2397</v>
      </c>
    </row>
    <row r="9" spans="1:22" x14ac:dyDescent="0.3">
      <c r="A9" s="145" t="s">
        <v>119</v>
      </c>
      <c r="B9" s="150">
        <v>302</v>
      </c>
      <c r="C9" s="151">
        <v>201</v>
      </c>
      <c r="D9" s="157">
        <v>1</v>
      </c>
      <c r="E9" s="155">
        <v>1</v>
      </c>
      <c r="F9" s="154">
        <v>72</v>
      </c>
      <c r="G9" s="151">
        <v>59</v>
      </c>
      <c r="H9" s="161">
        <v>100</v>
      </c>
      <c r="I9" s="155">
        <v>126</v>
      </c>
      <c r="J9" s="27">
        <f t="shared" si="4"/>
        <v>475</v>
      </c>
      <c r="K9" s="66">
        <f t="shared" si="3"/>
        <v>387</v>
      </c>
      <c r="L9" s="70">
        <f t="shared" si="2"/>
        <v>862</v>
      </c>
    </row>
    <row r="10" spans="1:22" x14ac:dyDescent="0.3">
      <c r="A10" s="145" t="s">
        <v>120</v>
      </c>
      <c r="B10" s="150">
        <v>76</v>
      </c>
      <c r="C10" s="151">
        <v>72</v>
      </c>
      <c r="D10" s="157">
        <v>1</v>
      </c>
      <c r="E10" s="155">
        <v>0</v>
      </c>
      <c r="F10" s="154">
        <v>9</v>
      </c>
      <c r="G10" s="151">
        <v>18</v>
      </c>
      <c r="H10" s="161">
        <v>33</v>
      </c>
      <c r="I10" s="155">
        <v>34</v>
      </c>
      <c r="J10" s="27">
        <f t="shared" si="4"/>
        <v>119</v>
      </c>
      <c r="K10" s="66">
        <f t="shared" si="3"/>
        <v>124</v>
      </c>
      <c r="L10" s="70">
        <f t="shared" si="2"/>
        <v>243</v>
      </c>
    </row>
    <row r="11" spans="1:22" x14ac:dyDescent="0.3">
      <c r="A11" s="145" t="s">
        <v>121</v>
      </c>
      <c r="B11" s="150">
        <v>26</v>
      </c>
      <c r="C11" s="151">
        <v>41</v>
      </c>
      <c r="D11" s="157">
        <v>0</v>
      </c>
      <c r="E11" s="155">
        <v>0</v>
      </c>
      <c r="F11" s="154">
        <v>9</v>
      </c>
      <c r="G11" s="151">
        <v>6</v>
      </c>
      <c r="H11" s="161">
        <v>16</v>
      </c>
      <c r="I11" s="155">
        <v>18</v>
      </c>
      <c r="J11" s="27">
        <f t="shared" si="4"/>
        <v>51</v>
      </c>
      <c r="K11" s="66">
        <f t="shared" si="3"/>
        <v>65</v>
      </c>
      <c r="L11" s="70">
        <f t="shared" si="2"/>
        <v>116</v>
      </c>
    </row>
    <row r="12" spans="1:22" x14ac:dyDescent="0.3">
      <c r="A12" s="145" t="s">
        <v>122</v>
      </c>
      <c r="B12" s="150">
        <v>27</v>
      </c>
      <c r="C12" s="151">
        <v>38</v>
      </c>
      <c r="D12" s="157">
        <v>1</v>
      </c>
      <c r="E12" s="155">
        <v>0</v>
      </c>
      <c r="F12" s="154">
        <v>2</v>
      </c>
      <c r="G12" s="151">
        <v>3</v>
      </c>
      <c r="H12" s="161">
        <v>11</v>
      </c>
      <c r="I12" s="155">
        <v>16</v>
      </c>
      <c r="J12" s="27">
        <f t="shared" si="4"/>
        <v>41</v>
      </c>
      <c r="K12" s="66">
        <f t="shared" si="3"/>
        <v>57</v>
      </c>
      <c r="L12" s="70">
        <f t="shared" si="2"/>
        <v>98</v>
      </c>
    </row>
    <row r="13" spans="1:22" x14ac:dyDescent="0.3">
      <c r="A13" s="145" t="s">
        <v>123</v>
      </c>
      <c r="B13" s="150">
        <v>15</v>
      </c>
      <c r="C13" s="151">
        <v>12</v>
      </c>
      <c r="D13" s="157">
        <v>1</v>
      </c>
      <c r="E13" s="155">
        <v>0</v>
      </c>
      <c r="F13" s="154">
        <v>0</v>
      </c>
      <c r="G13" s="151">
        <v>0</v>
      </c>
      <c r="H13" s="161">
        <v>5</v>
      </c>
      <c r="I13" s="155">
        <v>7</v>
      </c>
      <c r="J13" s="27">
        <f t="shared" si="4"/>
        <v>21</v>
      </c>
      <c r="K13" s="66">
        <f t="shared" si="3"/>
        <v>19</v>
      </c>
      <c r="L13" s="70">
        <f t="shared" si="2"/>
        <v>40</v>
      </c>
    </row>
    <row r="14" spans="1:22" x14ac:dyDescent="0.3">
      <c r="A14" s="145" t="s">
        <v>124</v>
      </c>
      <c r="B14" s="150">
        <v>1</v>
      </c>
      <c r="C14" s="151">
        <v>0</v>
      </c>
      <c r="D14" s="157">
        <v>0</v>
      </c>
      <c r="E14" s="155">
        <v>0</v>
      </c>
      <c r="F14" s="154">
        <v>0</v>
      </c>
      <c r="G14" s="151">
        <v>0</v>
      </c>
      <c r="H14" s="161">
        <v>0</v>
      </c>
      <c r="I14" s="155">
        <v>0</v>
      </c>
      <c r="J14" s="27">
        <f t="shared" si="4"/>
        <v>1</v>
      </c>
      <c r="K14" s="66">
        <f t="shared" si="3"/>
        <v>0</v>
      </c>
      <c r="L14" s="70">
        <f t="shared" si="2"/>
        <v>1</v>
      </c>
    </row>
    <row r="15" spans="1:22" x14ac:dyDescent="0.3">
      <c r="A15" s="23" t="s">
        <v>125</v>
      </c>
      <c r="B15" s="24">
        <v>0</v>
      </c>
      <c r="C15" s="25">
        <v>0</v>
      </c>
      <c r="D15" s="26">
        <v>0</v>
      </c>
      <c r="E15" s="25">
        <v>0</v>
      </c>
      <c r="F15" s="24">
        <v>0</v>
      </c>
      <c r="G15" s="25">
        <v>0</v>
      </c>
      <c r="H15" s="24">
        <v>0</v>
      </c>
      <c r="I15" s="25">
        <v>0</v>
      </c>
      <c r="J15" s="27">
        <f t="shared" si="4"/>
        <v>0</v>
      </c>
      <c r="K15" s="66">
        <f t="shared" si="3"/>
        <v>0</v>
      </c>
      <c r="L15" s="70">
        <f t="shared" si="2"/>
        <v>0</v>
      </c>
    </row>
    <row r="16" spans="1:22" x14ac:dyDescent="0.3">
      <c r="A16" s="19" t="s">
        <v>126</v>
      </c>
      <c r="B16" s="20">
        <f t="shared" ref="B16:K16" si="5">SUM(B17:B27)</f>
        <v>817</v>
      </c>
      <c r="C16" s="21">
        <f t="shared" si="5"/>
        <v>979</v>
      </c>
      <c r="D16" s="22">
        <f t="shared" si="5"/>
        <v>15</v>
      </c>
      <c r="E16" s="21">
        <f t="shared" si="5"/>
        <v>17</v>
      </c>
      <c r="F16" s="20">
        <f t="shared" si="5"/>
        <v>0</v>
      </c>
      <c r="G16" s="21">
        <f t="shared" si="5"/>
        <v>0</v>
      </c>
      <c r="H16" s="20">
        <f t="shared" si="5"/>
        <v>466</v>
      </c>
      <c r="I16" s="21">
        <f t="shared" si="5"/>
        <v>773</v>
      </c>
      <c r="J16" s="20">
        <f t="shared" si="5"/>
        <v>1298</v>
      </c>
      <c r="K16" s="65">
        <f t="shared" si="5"/>
        <v>1769</v>
      </c>
      <c r="L16" s="72">
        <f t="shared" si="2"/>
        <v>3067</v>
      </c>
    </row>
    <row r="17" spans="1:12" x14ac:dyDescent="0.3">
      <c r="A17" s="23" t="s">
        <v>115</v>
      </c>
      <c r="B17" s="24">
        <v>0</v>
      </c>
      <c r="C17" s="25">
        <v>0</v>
      </c>
      <c r="D17" s="26">
        <v>4</v>
      </c>
      <c r="E17" s="25">
        <v>0</v>
      </c>
      <c r="F17" s="24">
        <v>0</v>
      </c>
      <c r="G17" s="25">
        <v>0</v>
      </c>
      <c r="H17" s="24">
        <v>0</v>
      </c>
      <c r="I17" s="25">
        <v>0</v>
      </c>
      <c r="J17" s="28">
        <f>SUM(B17,D17,F17,H17)</f>
        <v>4</v>
      </c>
      <c r="K17" s="67">
        <f>SUM(C17,E17,G17,I17)</f>
        <v>0</v>
      </c>
      <c r="L17" s="70">
        <f t="shared" si="2"/>
        <v>4</v>
      </c>
    </row>
    <row r="18" spans="1:12" x14ac:dyDescent="0.3">
      <c r="A18" s="145" t="s">
        <v>116</v>
      </c>
      <c r="B18" s="154">
        <v>36</v>
      </c>
      <c r="C18" s="155">
        <v>50</v>
      </c>
      <c r="D18" s="154">
        <v>1</v>
      </c>
      <c r="E18" s="155">
        <v>1</v>
      </c>
      <c r="F18" s="154">
        <v>0</v>
      </c>
      <c r="G18" s="155">
        <v>0</v>
      </c>
      <c r="H18" s="161">
        <v>0</v>
      </c>
      <c r="I18" s="151">
        <v>0</v>
      </c>
      <c r="J18" s="29">
        <f t="shared" ref="J18:K27" si="6">SUM(B18,D18,F18,H18)</f>
        <v>37</v>
      </c>
      <c r="K18" s="66">
        <f t="shared" si="6"/>
        <v>51</v>
      </c>
      <c r="L18" s="70">
        <f t="shared" si="2"/>
        <v>88</v>
      </c>
    </row>
    <row r="19" spans="1:12" x14ac:dyDescent="0.3">
      <c r="A19" s="145" t="s">
        <v>117</v>
      </c>
      <c r="B19" s="154">
        <v>129</v>
      </c>
      <c r="C19" s="155">
        <v>183</v>
      </c>
      <c r="D19" s="154">
        <v>2</v>
      </c>
      <c r="E19" s="155">
        <v>4</v>
      </c>
      <c r="F19" s="154">
        <v>0</v>
      </c>
      <c r="G19" s="155">
        <v>0</v>
      </c>
      <c r="H19" s="161">
        <v>0</v>
      </c>
      <c r="I19" s="151">
        <v>2</v>
      </c>
      <c r="J19" s="29">
        <f t="shared" si="6"/>
        <v>131</v>
      </c>
      <c r="K19" s="66">
        <f t="shared" si="6"/>
        <v>189</v>
      </c>
      <c r="L19" s="70">
        <f t="shared" si="2"/>
        <v>320</v>
      </c>
    </row>
    <row r="20" spans="1:12" x14ac:dyDescent="0.3">
      <c r="A20" s="145" t="s">
        <v>118</v>
      </c>
      <c r="B20" s="154">
        <v>307</v>
      </c>
      <c r="C20" s="155">
        <v>273</v>
      </c>
      <c r="D20" s="154">
        <v>4</v>
      </c>
      <c r="E20" s="155">
        <v>5</v>
      </c>
      <c r="F20" s="154">
        <v>0</v>
      </c>
      <c r="G20" s="155">
        <v>0</v>
      </c>
      <c r="H20" s="161">
        <v>113</v>
      </c>
      <c r="I20" s="151">
        <v>144</v>
      </c>
      <c r="J20" s="29">
        <f t="shared" si="6"/>
        <v>424</v>
      </c>
      <c r="K20" s="66">
        <f t="shared" si="6"/>
        <v>422</v>
      </c>
      <c r="L20" s="70">
        <f t="shared" si="2"/>
        <v>846</v>
      </c>
    </row>
    <row r="21" spans="1:12" x14ac:dyDescent="0.3">
      <c r="A21" s="145" t="s">
        <v>119</v>
      </c>
      <c r="B21" s="154">
        <v>184</v>
      </c>
      <c r="C21" s="155">
        <v>170</v>
      </c>
      <c r="D21" s="154">
        <v>2</v>
      </c>
      <c r="E21" s="155">
        <v>2</v>
      </c>
      <c r="F21" s="154">
        <v>0</v>
      </c>
      <c r="G21" s="155">
        <v>0</v>
      </c>
      <c r="H21" s="161">
        <v>154</v>
      </c>
      <c r="I21" s="151">
        <v>240</v>
      </c>
      <c r="J21" s="29">
        <f t="shared" si="6"/>
        <v>340</v>
      </c>
      <c r="K21" s="66">
        <f t="shared" si="6"/>
        <v>412</v>
      </c>
      <c r="L21" s="70">
        <f t="shared" si="2"/>
        <v>752</v>
      </c>
    </row>
    <row r="22" spans="1:12" x14ac:dyDescent="0.3">
      <c r="A22" s="145" t="s">
        <v>120</v>
      </c>
      <c r="B22" s="154">
        <v>72</v>
      </c>
      <c r="C22" s="155">
        <v>110</v>
      </c>
      <c r="D22" s="154">
        <v>0</v>
      </c>
      <c r="E22" s="155">
        <v>2</v>
      </c>
      <c r="F22" s="154">
        <v>0</v>
      </c>
      <c r="G22" s="155">
        <v>0</v>
      </c>
      <c r="H22" s="161">
        <v>76</v>
      </c>
      <c r="I22" s="151">
        <v>128</v>
      </c>
      <c r="J22" s="29">
        <f t="shared" si="6"/>
        <v>148</v>
      </c>
      <c r="K22" s="66">
        <f t="shared" si="6"/>
        <v>240</v>
      </c>
      <c r="L22" s="70">
        <f t="shared" si="2"/>
        <v>388</v>
      </c>
    </row>
    <row r="23" spans="1:12" x14ac:dyDescent="0.3">
      <c r="A23" s="145" t="s">
        <v>121</v>
      </c>
      <c r="B23" s="154">
        <v>36</v>
      </c>
      <c r="C23" s="155">
        <v>73</v>
      </c>
      <c r="D23" s="154">
        <v>1</v>
      </c>
      <c r="E23" s="155">
        <v>2</v>
      </c>
      <c r="F23" s="154">
        <v>0</v>
      </c>
      <c r="G23" s="155">
        <v>0</v>
      </c>
      <c r="H23" s="161">
        <v>48</v>
      </c>
      <c r="I23" s="151">
        <v>81</v>
      </c>
      <c r="J23" s="29">
        <f t="shared" si="6"/>
        <v>85</v>
      </c>
      <c r="K23" s="66">
        <f t="shared" si="6"/>
        <v>156</v>
      </c>
      <c r="L23" s="70">
        <f t="shared" si="2"/>
        <v>241</v>
      </c>
    </row>
    <row r="24" spans="1:12" x14ac:dyDescent="0.3">
      <c r="A24" s="145" t="s">
        <v>122</v>
      </c>
      <c r="B24" s="154">
        <v>31</v>
      </c>
      <c r="C24" s="155">
        <v>90</v>
      </c>
      <c r="D24" s="154">
        <v>1</v>
      </c>
      <c r="E24" s="155">
        <v>0</v>
      </c>
      <c r="F24" s="154">
        <v>0</v>
      </c>
      <c r="G24" s="155">
        <v>0</v>
      </c>
      <c r="H24" s="161">
        <v>55</v>
      </c>
      <c r="I24" s="151">
        <v>109</v>
      </c>
      <c r="J24" s="29">
        <f t="shared" si="6"/>
        <v>87</v>
      </c>
      <c r="K24" s="66">
        <f t="shared" si="6"/>
        <v>199</v>
      </c>
      <c r="L24" s="70">
        <f t="shared" si="2"/>
        <v>286</v>
      </c>
    </row>
    <row r="25" spans="1:12" x14ac:dyDescent="0.3">
      <c r="A25" s="145" t="s">
        <v>123</v>
      </c>
      <c r="B25" s="154">
        <v>21</v>
      </c>
      <c r="C25" s="155">
        <v>29</v>
      </c>
      <c r="D25" s="154">
        <v>0</v>
      </c>
      <c r="E25" s="155">
        <v>1</v>
      </c>
      <c r="F25" s="154">
        <v>0</v>
      </c>
      <c r="G25" s="155">
        <v>0</v>
      </c>
      <c r="H25" s="161">
        <v>17</v>
      </c>
      <c r="I25" s="151">
        <v>68</v>
      </c>
      <c r="J25" s="29">
        <f t="shared" si="6"/>
        <v>38</v>
      </c>
      <c r="K25" s="66">
        <f t="shared" si="6"/>
        <v>98</v>
      </c>
      <c r="L25" s="70">
        <f t="shared" si="2"/>
        <v>136</v>
      </c>
    </row>
    <row r="26" spans="1:12" x14ac:dyDescent="0.3">
      <c r="A26" s="145" t="s">
        <v>124</v>
      </c>
      <c r="B26" s="154">
        <v>1</v>
      </c>
      <c r="C26" s="155">
        <v>1</v>
      </c>
      <c r="D26" s="154">
        <v>0</v>
      </c>
      <c r="E26" s="155">
        <v>0</v>
      </c>
      <c r="F26" s="154">
        <v>0</v>
      </c>
      <c r="G26" s="155">
        <v>0</v>
      </c>
      <c r="H26" s="154">
        <v>3</v>
      </c>
      <c r="I26" s="151">
        <v>1</v>
      </c>
      <c r="J26" s="29">
        <f t="shared" si="6"/>
        <v>4</v>
      </c>
      <c r="K26" s="66">
        <f t="shared" si="6"/>
        <v>2</v>
      </c>
      <c r="L26" s="70">
        <f t="shared" si="2"/>
        <v>6</v>
      </c>
    </row>
    <row r="27" spans="1:12" x14ac:dyDescent="0.3">
      <c r="A27" s="30" t="s">
        <v>125</v>
      </c>
      <c r="B27" s="33">
        <v>0</v>
      </c>
      <c r="C27" s="32">
        <v>0</v>
      </c>
      <c r="D27" s="33">
        <v>0</v>
      </c>
      <c r="E27" s="32">
        <v>0</v>
      </c>
      <c r="F27" s="31">
        <v>0</v>
      </c>
      <c r="G27" s="32">
        <v>0</v>
      </c>
      <c r="H27" s="31">
        <v>0</v>
      </c>
      <c r="I27" s="32">
        <v>0</v>
      </c>
      <c r="J27" s="34">
        <f t="shared" si="6"/>
        <v>0</v>
      </c>
      <c r="K27" s="68">
        <f t="shared" si="6"/>
        <v>0</v>
      </c>
      <c r="L27" s="73">
        <f t="shared" si="2"/>
        <v>0</v>
      </c>
    </row>
    <row r="28" spans="1:12" x14ac:dyDescent="0.3">
      <c r="A28" s="6"/>
    </row>
  </sheetData>
  <mergeCells count="5">
    <mergeCell ref="B1:C1"/>
    <mergeCell ref="D1:E1"/>
    <mergeCell ref="F1:G1"/>
    <mergeCell ref="H1:I1"/>
    <mergeCell ref="J1:L1"/>
  </mergeCells>
  <pageMargins left="0.25" right="0.25" top="1.25" bottom="0.75" header="0.5" footer="0.3"/>
  <pageSetup scale="99" orientation="landscape" r:id="rId1"/>
  <headerFooter>
    <oddHeader>&amp;C&amp;"+,Bold"&amp;10&amp;KC00000Southern Illinois University Edwardsville
Fall 2015 Total Headcount Enrollment by Age
by Time Status, Level, and Gender
IBHE Table 7/IPEDS Fall Enrollment Part B</oddHeader>
    <oddFooter>&amp;R&amp;"-,Italic"&amp;9&amp;K00-041Office of Institutional Research and Studies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opLeftCell="B1" zoomScaleNormal="100" workbookViewId="0">
      <selection activeCell="D31" sqref="D31"/>
    </sheetView>
  </sheetViews>
  <sheetFormatPr defaultColWidth="8.6640625" defaultRowHeight="13.8" x14ac:dyDescent="0.3"/>
  <cols>
    <col min="1" max="1" width="5.109375" style="2" customWidth="1"/>
    <col min="2" max="2" width="24.44140625" style="2" customWidth="1"/>
    <col min="3" max="7" width="18.21875" style="2" customWidth="1"/>
    <col min="8" max="8" width="6.33203125" style="2" customWidth="1"/>
    <col min="9" max="9" width="7" style="2" customWidth="1"/>
    <col min="10" max="10" width="8.6640625" style="2" customWidth="1"/>
    <col min="11" max="16384" width="8.6640625" style="2"/>
  </cols>
  <sheetData>
    <row r="1" spans="1:12" s="7" customFormat="1" ht="58.8" customHeight="1" x14ac:dyDescent="0.3">
      <c r="A1" s="35" t="s">
        <v>127</v>
      </c>
      <c r="B1" s="36" t="s">
        <v>128</v>
      </c>
      <c r="C1" s="35" t="s">
        <v>129</v>
      </c>
      <c r="D1" s="35" t="s">
        <v>130</v>
      </c>
      <c r="E1" s="37" t="s">
        <v>131</v>
      </c>
      <c r="F1" s="37" t="s">
        <v>132</v>
      </c>
      <c r="G1" s="38" t="s">
        <v>133</v>
      </c>
    </row>
    <row r="2" spans="1:12" x14ac:dyDescent="0.3">
      <c r="A2" s="39"/>
      <c r="B2" s="40" t="s">
        <v>1</v>
      </c>
      <c r="C2" s="41">
        <f>SUM(C3:C64)</f>
        <v>2096</v>
      </c>
      <c r="D2" s="41">
        <f>SUM(D3:D64)</f>
        <v>1922</v>
      </c>
      <c r="E2" s="41">
        <f>SUM(E3:E64)</f>
        <v>1420</v>
      </c>
      <c r="F2" s="41">
        <f>SUM(F3:F64)</f>
        <v>132</v>
      </c>
      <c r="G2" s="42">
        <f>SUM(G3:G64)</f>
        <v>666</v>
      </c>
      <c r="H2" s="3"/>
      <c r="I2" s="3"/>
      <c r="J2" s="3"/>
      <c r="K2" s="3"/>
      <c r="L2" s="3"/>
    </row>
    <row r="3" spans="1:12" x14ac:dyDescent="0.3">
      <c r="A3" s="43" t="s">
        <v>134</v>
      </c>
      <c r="B3" s="44" t="s">
        <v>135</v>
      </c>
      <c r="C3" s="45">
        <v>1</v>
      </c>
      <c r="D3" s="45">
        <v>1</v>
      </c>
      <c r="E3" s="45">
        <v>0</v>
      </c>
      <c r="F3" s="45">
        <v>0</v>
      </c>
      <c r="G3" s="46">
        <v>0</v>
      </c>
    </row>
    <row r="4" spans="1:12" x14ac:dyDescent="0.3">
      <c r="A4" s="43" t="s">
        <v>136</v>
      </c>
      <c r="B4" s="44" t="s">
        <v>137</v>
      </c>
      <c r="C4" s="45">
        <v>0</v>
      </c>
      <c r="D4" s="45">
        <v>0</v>
      </c>
      <c r="E4" s="45">
        <v>1</v>
      </c>
      <c r="F4" s="45">
        <v>0</v>
      </c>
      <c r="G4" s="46">
        <v>0</v>
      </c>
    </row>
    <row r="5" spans="1:12" x14ac:dyDescent="0.3">
      <c r="A5" s="43" t="s">
        <v>138</v>
      </c>
      <c r="B5" s="44" t="s">
        <v>139</v>
      </c>
      <c r="C5" s="45">
        <v>0</v>
      </c>
      <c r="D5" s="45">
        <v>0</v>
      </c>
      <c r="E5" s="45">
        <v>1</v>
      </c>
      <c r="F5" s="45">
        <v>0</v>
      </c>
      <c r="G5" s="46">
        <v>2</v>
      </c>
    </row>
    <row r="6" spans="1:12" x14ac:dyDescent="0.3">
      <c r="A6" s="43" t="s">
        <v>140</v>
      </c>
      <c r="B6" s="44" t="s">
        <v>141</v>
      </c>
      <c r="C6" s="45">
        <v>1</v>
      </c>
      <c r="D6" s="45">
        <v>0</v>
      </c>
      <c r="E6" s="45">
        <v>0</v>
      </c>
      <c r="F6" s="45">
        <v>0</v>
      </c>
      <c r="G6" s="46">
        <v>0</v>
      </c>
    </row>
    <row r="7" spans="1:12" x14ac:dyDescent="0.3">
      <c r="A7" s="43" t="s">
        <v>142</v>
      </c>
      <c r="B7" s="44" t="s">
        <v>143</v>
      </c>
      <c r="C7" s="45">
        <v>2</v>
      </c>
      <c r="D7" s="45">
        <v>2</v>
      </c>
      <c r="E7" s="45">
        <v>2</v>
      </c>
      <c r="F7" s="45">
        <v>0</v>
      </c>
      <c r="G7" s="46">
        <v>4</v>
      </c>
    </row>
    <row r="8" spans="1:12" x14ac:dyDescent="0.3">
      <c r="A8" s="43" t="s">
        <v>144</v>
      </c>
      <c r="B8" s="44" t="s">
        <v>145</v>
      </c>
      <c r="C8" s="45">
        <v>2</v>
      </c>
      <c r="D8" s="45">
        <v>1</v>
      </c>
      <c r="E8" s="45">
        <v>0</v>
      </c>
      <c r="F8" s="45">
        <v>0</v>
      </c>
      <c r="G8" s="46">
        <v>1</v>
      </c>
    </row>
    <row r="9" spans="1:12" x14ac:dyDescent="0.3">
      <c r="A9" s="43" t="s">
        <v>146</v>
      </c>
      <c r="B9" s="44" t="s">
        <v>147</v>
      </c>
      <c r="C9" s="45">
        <v>0</v>
      </c>
      <c r="D9" s="45">
        <v>0</v>
      </c>
      <c r="E9" s="45">
        <v>0</v>
      </c>
      <c r="F9" s="45">
        <v>0</v>
      </c>
      <c r="G9" s="46">
        <v>0</v>
      </c>
    </row>
    <row r="10" spans="1:12" x14ac:dyDescent="0.3">
      <c r="A10" s="43" t="s">
        <v>148</v>
      </c>
      <c r="B10" s="44" t="s">
        <v>149</v>
      </c>
      <c r="C10" s="45">
        <v>0</v>
      </c>
      <c r="D10" s="45">
        <v>0</v>
      </c>
      <c r="E10" s="45">
        <v>0</v>
      </c>
      <c r="F10" s="45">
        <v>0</v>
      </c>
      <c r="G10" s="46">
        <v>1</v>
      </c>
    </row>
    <row r="11" spans="1:12" x14ac:dyDescent="0.3">
      <c r="A11" s="43" t="s">
        <v>150</v>
      </c>
      <c r="B11" s="44" t="s">
        <v>151</v>
      </c>
      <c r="C11" s="45">
        <v>0</v>
      </c>
      <c r="D11" s="45">
        <v>0</v>
      </c>
      <c r="E11" s="45">
        <v>0</v>
      </c>
      <c r="F11" s="45">
        <v>0</v>
      </c>
      <c r="G11" s="46">
        <v>0</v>
      </c>
    </row>
    <row r="12" spans="1:12" x14ac:dyDescent="0.3">
      <c r="A12" s="43" t="s">
        <v>152</v>
      </c>
      <c r="B12" s="44" t="s">
        <v>153</v>
      </c>
      <c r="C12" s="45">
        <v>2</v>
      </c>
      <c r="D12" s="45">
        <v>2</v>
      </c>
      <c r="E12" s="45">
        <v>1</v>
      </c>
      <c r="F12" s="45">
        <v>0</v>
      </c>
      <c r="G12" s="46">
        <v>1</v>
      </c>
    </row>
    <row r="13" spans="1:12" x14ac:dyDescent="0.3">
      <c r="A13" s="43" t="s">
        <v>154</v>
      </c>
      <c r="B13" s="44" t="s">
        <v>155</v>
      </c>
      <c r="C13" s="45">
        <v>0</v>
      </c>
      <c r="D13" s="45">
        <v>0</v>
      </c>
      <c r="E13" s="45">
        <v>1</v>
      </c>
      <c r="F13" s="45">
        <v>0</v>
      </c>
      <c r="G13" s="46">
        <v>0</v>
      </c>
    </row>
    <row r="14" spans="1:12" x14ac:dyDescent="0.3">
      <c r="A14" s="43" t="s">
        <v>156</v>
      </c>
      <c r="B14" s="44" t="s">
        <v>157</v>
      </c>
      <c r="C14" s="45">
        <v>2</v>
      </c>
      <c r="D14" s="45">
        <v>1</v>
      </c>
      <c r="E14" s="45">
        <v>1</v>
      </c>
      <c r="F14" s="45">
        <v>0</v>
      </c>
      <c r="G14" s="46">
        <v>0</v>
      </c>
    </row>
    <row r="15" spans="1:12" x14ac:dyDescent="0.3">
      <c r="A15" s="43" t="s">
        <v>158</v>
      </c>
      <c r="B15" s="44" t="s">
        <v>159</v>
      </c>
      <c r="C15" s="45">
        <v>0</v>
      </c>
      <c r="D15" s="45">
        <v>0</v>
      </c>
      <c r="E15" s="45">
        <v>0</v>
      </c>
      <c r="F15" s="45">
        <v>0</v>
      </c>
      <c r="G15" s="46">
        <v>0</v>
      </c>
    </row>
    <row r="16" spans="1:12" x14ac:dyDescent="0.3">
      <c r="A16" s="43" t="s">
        <v>160</v>
      </c>
      <c r="B16" s="44" t="s">
        <v>161</v>
      </c>
      <c r="C16" s="45">
        <v>1775</v>
      </c>
      <c r="D16" s="45">
        <v>1637</v>
      </c>
      <c r="E16" s="45">
        <v>1159</v>
      </c>
      <c r="F16" s="45">
        <v>117</v>
      </c>
      <c r="G16" s="46">
        <v>427</v>
      </c>
    </row>
    <row r="17" spans="1:7" x14ac:dyDescent="0.3">
      <c r="A17" s="43" t="s">
        <v>162</v>
      </c>
      <c r="B17" s="44" t="s">
        <v>163</v>
      </c>
      <c r="C17" s="45">
        <v>3</v>
      </c>
      <c r="D17" s="45">
        <v>3</v>
      </c>
      <c r="E17" s="45">
        <v>2</v>
      </c>
      <c r="F17" s="45">
        <v>0</v>
      </c>
      <c r="G17" s="46">
        <v>4</v>
      </c>
    </row>
    <row r="18" spans="1:7" x14ac:dyDescent="0.3">
      <c r="A18" s="43" t="s">
        <v>164</v>
      </c>
      <c r="B18" s="44" t="s">
        <v>165</v>
      </c>
      <c r="C18" s="45">
        <v>2</v>
      </c>
      <c r="D18" s="45">
        <v>2</v>
      </c>
      <c r="E18" s="45">
        <v>3</v>
      </c>
      <c r="F18" s="45">
        <v>0</v>
      </c>
      <c r="G18" s="46">
        <v>2</v>
      </c>
    </row>
    <row r="19" spans="1:7" x14ac:dyDescent="0.3">
      <c r="A19" s="43" t="s">
        <v>166</v>
      </c>
      <c r="B19" s="44" t="s">
        <v>167</v>
      </c>
      <c r="C19" s="45">
        <v>5</v>
      </c>
      <c r="D19" s="45">
        <v>5</v>
      </c>
      <c r="E19" s="45">
        <v>0</v>
      </c>
      <c r="F19" s="45">
        <v>0</v>
      </c>
      <c r="G19" s="46">
        <v>2</v>
      </c>
    </row>
    <row r="20" spans="1:7" x14ac:dyDescent="0.3">
      <c r="A20" s="43" t="s">
        <v>168</v>
      </c>
      <c r="B20" s="44" t="s">
        <v>169</v>
      </c>
      <c r="C20" s="45">
        <v>2</v>
      </c>
      <c r="D20" s="45">
        <v>2</v>
      </c>
      <c r="E20" s="45">
        <v>4</v>
      </c>
      <c r="F20" s="45">
        <v>0</v>
      </c>
      <c r="G20" s="46">
        <v>1</v>
      </c>
    </row>
    <row r="21" spans="1:7" x14ac:dyDescent="0.3">
      <c r="A21" s="43" t="s">
        <v>170</v>
      </c>
      <c r="B21" s="44" t="s">
        <v>171</v>
      </c>
      <c r="C21" s="45">
        <v>0</v>
      </c>
      <c r="D21" s="45">
        <v>0</v>
      </c>
      <c r="E21" s="45">
        <v>1</v>
      </c>
      <c r="F21" s="45">
        <v>0</v>
      </c>
      <c r="G21" s="46">
        <v>0</v>
      </c>
    </row>
    <row r="22" spans="1:7" x14ac:dyDescent="0.3">
      <c r="A22" s="43" t="s">
        <v>172</v>
      </c>
      <c r="B22" s="44" t="s">
        <v>173</v>
      </c>
      <c r="C22" s="45">
        <v>0</v>
      </c>
      <c r="D22" s="45">
        <v>0</v>
      </c>
      <c r="E22" s="45">
        <v>1</v>
      </c>
      <c r="F22" s="45">
        <v>0</v>
      </c>
      <c r="G22" s="46">
        <v>0</v>
      </c>
    </row>
    <row r="23" spans="1:7" x14ac:dyDescent="0.3">
      <c r="A23" s="43" t="s">
        <v>174</v>
      </c>
      <c r="B23" s="44" t="s">
        <v>175</v>
      </c>
      <c r="C23" s="45">
        <v>3</v>
      </c>
      <c r="D23" s="45">
        <v>2</v>
      </c>
      <c r="E23" s="45">
        <v>0</v>
      </c>
      <c r="F23" s="45">
        <v>0</v>
      </c>
      <c r="G23" s="46">
        <v>0</v>
      </c>
    </row>
    <row r="24" spans="1:7" x14ac:dyDescent="0.3">
      <c r="A24" s="43" t="s">
        <v>176</v>
      </c>
      <c r="B24" s="44" t="s">
        <v>177</v>
      </c>
      <c r="C24" s="45">
        <v>1</v>
      </c>
      <c r="D24" s="45">
        <v>1</v>
      </c>
      <c r="E24" s="45">
        <v>1</v>
      </c>
      <c r="F24" s="45">
        <v>0</v>
      </c>
      <c r="G24" s="46">
        <v>1</v>
      </c>
    </row>
    <row r="25" spans="1:7" x14ac:dyDescent="0.3">
      <c r="A25" s="43" t="s">
        <v>178</v>
      </c>
      <c r="B25" s="44" t="s">
        <v>179</v>
      </c>
      <c r="C25" s="45">
        <v>2</v>
      </c>
      <c r="D25" s="45">
        <v>1</v>
      </c>
      <c r="E25" s="45">
        <v>1</v>
      </c>
      <c r="F25" s="45">
        <v>0</v>
      </c>
      <c r="G25" s="46">
        <v>2</v>
      </c>
    </row>
    <row r="26" spans="1:7" x14ac:dyDescent="0.3">
      <c r="A26" s="43" t="s">
        <v>180</v>
      </c>
      <c r="B26" s="44" t="s">
        <v>181</v>
      </c>
      <c r="C26" s="45">
        <v>0</v>
      </c>
      <c r="D26" s="45">
        <v>0</v>
      </c>
      <c r="E26" s="45">
        <v>0</v>
      </c>
      <c r="F26" s="45">
        <v>0</v>
      </c>
      <c r="G26" s="46">
        <v>2</v>
      </c>
    </row>
    <row r="27" spans="1:7" x14ac:dyDescent="0.3">
      <c r="A27" s="43" t="s">
        <v>182</v>
      </c>
      <c r="B27" s="44" t="s">
        <v>183</v>
      </c>
      <c r="C27" s="45">
        <v>0</v>
      </c>
      <c r="D27" s="45">
        <v>0</v>
      </c>
      <c r="E27" s="45">
        <v>0</v>
      </c>
      <c r="F27" s="45">
        <v>0</v>
      </c>
      <c r="G27" s="46">
        <v>0</v>
      </c>
    </row>
    <row r="28" spans="1:7" x14ac:dyDescent="0.3">
      <c r="A28" s="43" t="s">
        <v>184</v>
      </c>
      <c r="B28" s="44" t="s">
        <v>185</v>
      </c>
      <c r="C28" s="45">
        <v>265</v>
      </c>
      <c r="D28" s="45">
        <v>250</v>
      </c>
      <c r="E28" s="45">
        <v>162</v>
      </c>
      <c r="F28" s="45">
        <v>13</v>
      </c>
      <c r="G28" s="46">
        <v>113</v>
      </c>
    </row>
    <row r="29" spans="1:7" x14ac:dyDescent="0.3">
      <c r="A29" s="43" t="s">
        <v>186</v>
      </c>
      <c r="B29" s="44" t="s">
        <v>187</v>
      </c>
      <c r="C29" s="45">
        <v>0</v>
      </c>
      <c r="D29" s="45">
        <v>0</v>
      </c>
      <c r="E29" s="45">
        <v>0</v>
      </c>
      <c r="F29" s="45">
        <v>0</v>
      </c>
      <c r="G29" s="46">
        <v>0</v>
      </c>
    </row>
    <row r="30" spans="1:7" x14ac:dyDescent="0.3">
      <c r="A30" s="43" t="s">
        <v>188</v>
      </c>
      <c r="B30" s="44" t="s">
        <v>189</v>
      </c>
      <c r="C30" s="45">
        <v>2</v>
      </c>
      <c r="D30" s="45">
        <v>2</v>
      </c>
      <c r="E30" s="45">
        <v>0</v>
      </c>
      <c r="F30" s="45">
        <v>0</v>
      </c>
      <c r="G30" s="46">
        <v>0</v>
      </c>
    </row>
    <row r="31" spans="1:7" x14ac:dyDescent="0.3">
      <c r="A31" s="43" t="s">
        <v>190</v>
      </c>
      <c r="B31" s="44" t="s">
        <v>191</v>
      </c>
      <c r="C31" s="45">
        <v>1</v>
      </c>
      <c r="D31" s="45">
        <v>0</v>
      </c>
      <c r="E31" s="45">
        <v>0</v>
      </c>
      <c r="F31" s="45">
        <v>0</v>
      </c>
      <c r="G31" s="46">
        <v>0</v>
      </c>
    </row>
    <row r="32" spans="1:7" x14ac:dyDescent="0.3">
      <c r="A32" s="43" t="s">
        <v>192</v>
      </c>
      <c r="B32" s="44" t="s">
        <v>193</v>
      </c>
      <c r="C32" s="45">
        <v>0</v>
      </c>
      <c r="D32" s="45">
        <v>0</v>
      </c>
      <c r="E32" s="45">
        <v>0</v>
      </c>
      <c r="F32" s="45">
        <v>0</v>
      </c>
      <c r="G32" s="46">
        <v>0</v>
      </c>
    </row>
    <row r="33" spans="1:7" x14ac:dyDescent="0.3">
      <c r="A33" s="43" t="s">
        <v>194</v>
      </c>
      <c r="B33" s="44" t="s">
        <v>195</v>
      </c>
      <c r="C33" s="45">
        <v>1</v>
      </c>
      <c r="D33" s="45">
        <v>1</v>
      </c>
      <c r="E33" s="45">
        <v>0</v>
      </c>
      <c r="F33" s="45">
        <v>0</v>
      </c>
      <c r="G33" s="46">
        <v>0</v>
      </c>
    </row>
    <row r="34" spans="1:7" x14ac:dyDescent="0.3">
      <c r="A34" s="43" t="s">
        <v>196</v>
      </c>
      <c r="B34" s="44" t="s">
        <v>197</v>
      </c>
      <c r="C34" s="45">
        <v>0</v>
      </c>
      <c r="D34" s="45">
        <v>0</v>
      </c>
      <c r="E34" s="45">
        <v>0</v>
      </c>
      <c r="F34" s="45">
        <v>0</v>
      </c>
      <c r="G34" s="46">
        <v>0</v>
      </c>
    </row>
    <row r="35" spans="1:7" x14ac:dyDescent="0.3">
      <c r="A35" s="43" t="s">
        <v>198</v>
      </c>
      <c r="B35" s="44" t="s">
        <v>199</v>
      </c>
      <c r="C35" s="45">
        <v>0</v>
      </c>
      <c r="D35" s="45">
        <v>0</v>
      </c>
      <c r="E35" s="45">
        <v>0</v>
      </c>
      <c r="F35" s="45">
        <v>0</v>
      </c>
      <c r="G35" s="46">
        <v>2</v>
      </c>
    </row>
    <row r="36" spans="1:7" x14ac:dyDescent="0.3">
      <c r="A36" s="43" t="s">
        <v>200</v>
      </c>
      <c r="B36" s="44" t="s">
        <v>201</v>
      </c>
      <c r="C36" s="45">
        <v>0</v>
      </c>
      <c r="D36" s="45">
        <v>0</v>
      </c>
      <c r="E36" s="45">
        <v>2</v>
      </c>
      <c r="F36" s="45">
        <v>0</v>
      </c>
      <c r="G36" s="46">
        <v>0</v>
      </c>
    </row>
    <row r="37" spans="1:7" x14ac:dyDescent="0.3">
      <c r="A37" s="43" t="s">
        <v>202</v>
      </c>
      <c r="B37" s="44" t="s">
        <v>203</v>
      </c>
      <c r="C37" s="45">
        <v>0</v>
      </c>
      <c r="D37" s="45">
        <v>0</v>
      </c>
      <c r="E37" s="45">
        <v>0</v>
      </c>
      <c r="F37" s="45">
        <v>0</v>
      </c>
      <c r="G37" s="46">
        <v>0</v>
      </c>
    </row>
    <row r="38" spans="1:7" x14ac:dyDescent="0.3">
      <c r="A38" s="43" t="s">
        <v>204</v>
      </c>
      <c r="B38" s="44" t="s">
        <v>205</v>
      </c>
      <c r="C38" s="45">
        <v>1</v>
      </c>
      <c r="D38" s="45">
        <v>1</v>
      </c>
      <c r="E38" s="45">
        <v>0</v>
      </c>
      <c r="F38" s="45">
        <v>0</v>
      </c>
      <c r="G38" s="46">
        <v>2</v>
      </c>
    </row>
    <row r="39" spans="1:7" x14ac:dyDescent="0.3">
      <c r="A39" s="43" t="s">
        <v>206</v>
      </c>
      <c r="B39" s="44" t="s">
        <v>207</v>
      </c>
      <c r="C39" s="45">
        <v>0</v>
      </c>
      <c r="D39" s="45">
        <v>0</v>
      </c>
      <c r="E39" s="45">
        <v>3</v>
      </c>
      <c r="F39" s="45">
        <v>0</v>
      </c>
      <c r="G39" s="46">
        <v>0</v>
      </c>
    </row>
    <row r="40" spans="1:7" x14ac:dyDescent="0.3">
      <c r="A40" s="43" t="s">
        <v>208</v>
      </c>
      <c r="B40" s="44" t="s">
        <v>209</v>
      </c>
      <c r="C40" s="45">
        <v>0</v>
      </c>
      <c r="D40" s="45">
        <v>0</v>
      </c>
      <c r="E40" s="45">
        <v>0</v>
      </c>
      <c r="F40" s="45">
        <v>0</v>
      </c>
      <c r="G40" s="46">
        <v>1</v>
      </c>
    </row>
    <row r="41" spans="1:7" x14ac:dyDescent="0.3">
      <c r="A41" s="43" t="s">
        <v>210</v>
      </c>
      <c r="B41" s="44" t="s">
        <v>211</v>
      </c>
      <c r="C41" s="45">
        <v>0</v>
      </c>
      <c r="D41" s="45">
        <v>0</v>
      </c>
      <c r="E41" s="45">
        <v>1</v>
      </c>
      <c r="F41" s="45">
        <v>0</v>
      </c>
      <c r="G41" s="46">
        <v>3</v>
      </c>
    </row>
    <row r="42" spans="1:7" x14ac:dyDescent="0.3">
      <c r="A42" s="43" t="s">
        <v>212</v>
      </c>
      <c r="B42" s="44" t="s">
        <v>213</v>
      </c>
      <c r="C42" s="45">
        <v>0</v>
      </c>
      <c r="D42" s="45">
        <v>0</v>
      </c>
      <c r="E42" s="45">
        <v>0</v>
      </c>
      <c r="F42" s="45">
        <v>0</v>
      </c>
      <c r="G42" s="46">
        <v>0</v>
      </c>
    </row>
    <row r="43" spans="1:7" x14ac:dyDescent="0.3">
      <c r="A43" s="43" t="s">
        <v>214</v>
      </c>
      <c r="B43" s="44" t="s">
        <v>215</v>
      </c>
      <c r="C43" s="45">
        <v>0</v>
      </c>
      <c r="D43" s="45">
        <v>0</v>
      </c>
      <c r="E43" s="45">
        <v>2</v>
      </c>
      <c r="F43" s="45">
        <v>0</v>
      </c>
      <c r="G43" s="46">
        <v>0</v>
      </c>
    </row>
    <row r="44" spans="1:7" x14ac:dyDescent="0.3">
      <c r="A44" s="43" t="s">
        <v>216</v>
      </c>
      <c r="B44" s="44" t="s">
        <v>217</v>
      </c>
      <c r="C44" s="45">
        <v>0</v>
      </c>
      <c r="D44" s="45">
        <v>0</v>
      </c>
      <c r="E44" s="45">
        <v>0</v>
      </c>
      <c r="F44" s="45">
        <v>0</v>
      </c>
      <c r="G44" s="46">
        <v>0</v>
      </c>
    </row>
    <row r="45" spans="1:7" x14ac:dyDescent="0.3">
      <c r="A45" s="43" t="s">
        <v>218</v>
      </c>
      <c r="B45" s="44" t="s">
        <v>219</v>
      </c>
      <c r="C45" s="45">
        <v>3</v>
      </c>
      <c r="D45" s="45">
        <v>2</v>
      </c>
      <c r="E45" s="45">
        <v>6</v>
      </c>
      <c r="F45" s="45">
        <v>0</v>
      </c>
      <c r="G45" s="46">
        <v>0</v>
      </c>
    </row>
    <row r="46" spans="1:7" x14ac:dyDescent="0.3">
      <c r="A46" s="43" t="s">
        <v>220</v>
      </c>
      <c r="B46" s="44" t="s">
        <v>221</v>
      </c>
      <c r="C46" s="45">
        <v>2</v>
      </c>
      <c r="D46" s="45">
        <v>2</v>
      </c>
      <c r="E46" s="45">
        <v>1</v>
      </c>
      <c r="F46" s="45">
        <v>0</v>
      </c>
      <c r="G46" s="46">
        <v>1</v>
      </c>
    </row>
    <row r="47" spans="1:7" x14ac:dyDescent="0.3">
      <c r="A47" s="43" t="s">
        <v>222</v>
      </c>
      <c r="B47" s="44" t="s">
        <v>223</v>
      </c>
      <c r="C47" s="45">
        <v>0</v>
      </c>
      <c r="D47" s="45">
        <v>0</v>
      </c>
      <c r="E47" s="45">
        <v>1</v>
      </c>
      <c r="F47" s="45">
        <v>0</v>
      </c>
      <c r="G47" s="46">
        <v>0</v>
      </c>
    </row>
    <row r="48" spans="1:7" x14ac:dyDescent="0.3">
      <c r="A48" s="43" t="s">
        <v>224</v>
      </c>
      <c r="B48" s="44" t="s">
        <v>225</v>
      </c>
      <c r="C48" s="45">
        <v>1</v>
      </c>
      <c r="D48" s="45">
        <v>1</v>
      </c>
      <c r="E48" s="45">
        <v>0</v>
      </c>
      <c r="F48" s="45">
        <v>0</v>
      </c>
      <c r="G48" s="46">
        <v>0</v>
      </c>
    </row>
    <row r="49" spans="1:7" x14ac:dyDescent="0.3">
      <c r="A49" s="43" t="s">
        <v>226</v>
      </c>
      <c r="B49" s="44" t="s">
        <v>227</v>
      </c>
      <c r="C49" s="45">
        <v>0</v>
      </c>
      <c r="D49" s="45">
        <v>0</v>
      </c>
      <c r="E49" s="45">
        <v>0</v>
      </c>
      <c r="F49" s="45">
        <v>0</v>
      </c>
      <c r="G49" s="46">
        <v>1</v>
      </c>
    </row>
    <row r="50" spans="1:7" x14ac:dyDescent="0.3">
      <c r="A50" s="43" t="s">
        <v>228</v>
      </c>
      <c r="B50" s="44" t="s">
        <v>229</v>
      </c>
      <c r="C50" s="45">
        <v>0</v>
      </c>
      <c r="D50" s="45">
        <v>0</v>
      </c>
      <c r="E50" s="45">
        <v>1</v>
      </c>
      <c r="F50" s="45">
        <v>0</v>
      </c>
      <c r="G50" s="46">
        <v>0</v>
      </c>
    </row>
    <row r="51" spans="1:7" x14ac:dyDescent="0.3">
      <c r="A51" s="43" t="s">
        <v>230</v>
      </c>
      <c r="B51" s="44" t="s">
        <v>231</v>
      </c>
      <c r="C51" s="45">
        <v>0</v>
      </c>
      <c r="D51" s="45">
        <v>0</v>
      </c>
      <c r="E51" s="45">
        <v>0</v>
      </c>
      <c r="F51" s="45">
        <v>0</v>
      </c>
      <c r="G51" s="46">
        <v>1</v>
      </c>
    </row>
    <row r="52" spans="1:7" x14ac:dyDescent="0.3">
      <c r="A52" s="43" t="s">
        <v>232</v>
      </c>
      <c r="B52" s="44" t="s">
        <v>233</v>
      </c>
      <c r="C52" s="45">
        <v>2</v>
      </c>
      <c r="D52" s="45">
        <v>1</v>
      </c>
      <c r="E52" s="45">
        <v>17</v>
      </c>
      <c r="F52" s="45">
        <v>0</v>
      </c>
      <c r="G52" s="46">
        <v>2</v>
      </c>
    </row>
    <row r="53" spans="1:7" x14ac:dyDescent="0.3">
      <c r="A53" s="43" t="s">
        <v>234</v>
      </c>
      <c r="B53" s="44" t="s">
        <v>235</v>
      </c>
      <c r="C53" s="45">
        <v>0</v>
      </c>
      <c r="D53" s="45">
        <v>0</v>
      </c>
      <c r="E53" s="45">
        <v>0</v>
      </c>
      <c r="F53" s="45">
        <v>0</v>
      </c>
      <c r="G53" s="46">
        <v>0</v>
      </c>
    </row>
    <row r="54" spans="1:7" x14ac:dyDescent="0.3">
      <c r="A54" s="43" t="s">
        <v>236</v>
      </c>
      <c r="B54" s="44" t="s">
        <v>237</v>
      </c>
      <c r="C54" s="45">
        <v>0</v>
      </c>
      <c r="D54" s="45">
        <v>0</v>
      </c>
      <c r="E54" s="45">
        <v>0</v>
      </c>
      <c r="F54" s="45">
        <v>0</v>
      </c>
      <c r="G54" s="46">
        <v>0</v>
      </c>
    </row>
    <row r="55" spans="1:7" hidden="1" x14ac:dyDescent="0.3">
      <c r="A55" s="43">
        <v>60</v>
      </c>
      <c r="B55" s="44" t="s">
        <v>238</v>
      </c>
      <c r="C55" s="45">
        <v>0</v>
      </c>
      <c r="D55" s="45">
        <v>0</v>
      </c>
      <c r="E55" s="45">
        <v>0</v>
      </c>
      <c r="F55" s="45">
        <v>0</v>
      </c>
      <c r="G55" s="46">
        <v>0</v>
      </c>
    </row>
    <row r="56" spans="1:7" hidden="1" x14ac:dyDescent="0.3">
      <c r="A56" s="43">
        <v>64</v>
      </c>
      <c r="B56" s="44" t="s">
        <v>239</v>
      </c>
      <c r="C56" s="45">
        <v>0</v>
      </c>
      <c r="D56" s="45">
        <v>0</v>
      </c>
      <c r="E56" s="45">
        <v>0</v>
      </c>
      <c r="F56" s="45">
        <v>0</v>
      </c>
      <c r="G56" s="46">
        <v>0</v>
      </c>
    </row>
    <row r="57" spans="1:7" hidden="1" x14ac:dyDescent="0.3">
      <c r="A57" s="43">
        <v>66</v>
      </c>
      <c r="B57" s="44" t="s">
        <v>240</v>
      </c>
      <c r="C57" s="45">
        <v>0</v>
      </c>
      <c r="D57" s="45">
        <v>0</v>
      </c>
      <c r="E57" s="45">
        <v>0</v>
      </c>
      <c r="F57" s="45">
        <v>0</v>
      </c>
      <c r="G57" s="46">
        <v>0</v>
      </c>
    </row>
    <row r="58" spans="1:7" hidden="1" x14ac:dyDescent="0.3">
      <c r="A58" s="43">
        <v>68</v>
      </c>
      <c r="B58" s="44" t="s">
        <v>889</v>
      </c>
      <c r="C58" s="45">
        <v>0</v>
      </c>
      <c r="D58" s="45">
        <v>0</v>
      </c>
      <c r="E58" s="45">
        <v>0</v>
      </c>
      <c r="F58" s="45">
        <v>0</v>
      </c>
      <c r="G58" s="46">
        <v>0</v>
      </c>
    </row>
    <row r="59" spans="1:7" hidden="1" x14ac:dyDescent="0.3">
      <c r="A59" s="43">
        <v>69</v>
      </c>
      <c r="B59" s="44" t="s">
        <v>241</v>
      </c>
      <c r="C59" s="45">
        <v>0</v>
      </c>
      <c r="D59" s="45">
        <v>0</v>
      </c>
      <c r="E59" s="45">
        <v>0</v>
      </c>
      <c r="F59" s="45">
        <v>0</v>
      </c>
      <c r="G59" s="46">
        <v>0</v>
      </c>
    </row>
    <row r="60" spans="1:7" hidden="1" x14ac:dyDescent="0.3">
      <c r="A60" s="43">
        <v>70</v>
      </c>
      <c r="B60" s="44" t="s">
        <v>242</v>
      </c>
      <c r="C60" s="45">
        <v>0</v>
      </c>
      <c r="D60" s="45">
        <v>0</v>
      </c>
      <c r="E60" s="45">
        <v>0</v>
      </c>
      <c r="F60" s="45">
        <v>0</v>
      </c>
      <c r="G60" s="46">
        <v>0</v>
      </c>
    </row>
    <row r="61" spans="1:7" x14ac:dyDescent="0.3">
      <c r="A61" s="43">
        <v>72</v>
      </c>
      <c r="B61" s="44" t="s">
        <v>243</v>
      </c>
      <c r="C61" s="45">
        <v>0</v>
      </c>
      <c r="D61" s="45">
        <v>0</v>
      </c>
      <c r="E61" s="45">
        <v>0</v>
      </c>
      <c r="F61" s="45">
        <v>0</v>
      </c>
      <c r="G61" s="46">
        <v>0</v>
      </c>
    </row>
    <row r="62" spans="1:7" hidden="1" x14ac:dyDescent="0.3">
      <c r="A62" s="43">
        <v>78</v>
      </c>
      <c r="B62" s="44" t="s">
        <v>244</v>
      </c>
      <c r="C62" s="45">
        <v>0</v>
      </c>
      <c r="D62" s="45">
        <v>0</v>
      </c>
      <c r="E62" s="45">
        <v>0</v>
      </c>
      <c r="F62" s="45">
        <v>0</v>
      </c>
      <c r="G62" s="46">
        <v>0</v>
      </c>
    </row>
    <row r="63" spans="1:7" x14ac:dyDescent="0.3">
      <c r="A63" s="43">
        <v>90</v>
      </c>
      <c r="B63" s="44" t="s">
        <v>245</v>
      </c>
      <c r="C63" s="45">
        <v>15</v>
      </c>
      <c r="D63" s="45">
        <v>2</v>
      </c>
      <c r="E63" s="45">
        <v>45</v>
      </c>
      <c r="F63" s="45">
        <v>2</v>
      </c>
      <c r="G63" s="46">
        <v>90</v>
      </c>
    </row>
    <row r="64" spans="1:7" s="3" customFormat="1" x14ac:dyDescent="0.3">
      <c r="A64" s="47">
        <v>98</v>
      </c>
      <c r="B64" s="48" t="s">
        <v>246</v>
      </c>
      <c r="C64" s="49">
        <v>0</v>
      </c>
      <c r="D64" s="49">
        <v>0</v>
      </c>
      <c r="E64" s="49">
        <v>0</v>
      </c>
      <c r="F64" s="49">
        <v>0</v>
      </c>
      <c r="G64" s="50">
        <v>0</v>
      </c>
    </row>
    <row r="65" spans="5:5" x14ac:dyDescent="0.3">
      <c r="E65" s="2" t="s">
        <v>0</v>
      </c>
    </row>
  </sheetData>
  <printOptions horizontalCentered="1"/>
  <pageMargins left="0.25" right="0.25" top="0.75" bottom="0.75" header="0.2" footer="0.3"/>
  <pageSetup scale="93" fitToHeight="0" orientation="landscape" r:id="rId1"/>
  <headerFooter>
    <oddHeader>&amp;C&amp;"+,Bold"&amp;10&amp;KC00000Southern Illinois University Edwardsville
Fall 2015 Headcount Enrollment of Degree-seeking first-time students by Level and State of Residence
IBHE Table 8</oddHeader>
    <oddFooter>&amp;R&amp;"-,Italic"&amp;8&amp;K00-043Office of Institutional Research and Studies</oddFooter>
  </headerFooter>
  <rowBreaks count="1" manualBreakCount="1">
    <brk id="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8"/>
  <sheetViews>
    <sheetView zoomScaleNormal="100" workbookViewId="0">
      <selection activeCell="S11" sqref="S11"/>
    </sheetView>
  </sheetViews>
  <sheetFormatPr defaultRowHeight="12.6" x14ac:dyDescent="0.25"/>
  <cols>
    <col min="1" max="1" width="6.44140625" customWidth="1"/>
    <col min="2" max="2" width="13.44140625" customWidth="1"/>
    <col min="3" max="3" width="6.33203125" customWidth="1"/>
    <col min="4" max="4" width="7.21875" customWidth="1"/>
    <col min="5" max="5" width="6.33203125" customWidth="1"/>
    <col min="6" max="6" width="7.21875" bestFit="1" customWidth="1"/>
    <col min="7" max="7" width="6.33203125" customWidth="1"/>
    <col min="8" max="8" width="7.109375" customWidth="1"/>
    <col min="9" max="9" width="6.33203125" customWidth="1"/>
    <col min="10" max="10" width="7.21875" customWidth="1"/>
    <col min="11" max="11" width="6.33203125" customWidth="1"/>
    <col min="12" max="12" width="7.21875" customWidth="1"/>
    <col min="13" max="13" width="6.33203125" customWidth="1"/>
    <col min="14" max="14" width="7.33203125" customWidth="1"/>
    <col min="15" max="15" width="6.33203125" customWidth="1"/>
    <col min="16" max="16" width="7.109375" customWidth="1"/>
    <col min="17" max="17" width="6.33203125" customWidth="1"/>
    <col min="18" max="18" width="7.109375" customWidth="1"/>
    <col min="19" max="19" width="6.33203125" customWidth="1"/>
    <col min="20" max="20" width="7.6640625" customWidth="1"/>
    <col min="21" max="21" width="6.33203125" customWidth="1"/>
    <col min="22" max="22" width="7.21875" customWidth="1"/>
    <col min="23" max="24" width="5" bestFit="1" customWidth="1"/>
  </cols>
  <sheetData>
    <row r="1" spans="1:26" s="77" customFormat="1" ht="15" x14ac:dyDescent="0.25">
      <c r="A1" s="311" t="s">
        <v>256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267"/>
    </row>
    <row r="2" spans="1:26" s="77" customFormat="1" ht="15" x14ac:dyDescent="0.25">
      <c r="A2" s="311" t="s">
        <v>989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267"/>
    </row>
    <row r="3" spans="1:26" s="77" customFormat="1" ht="15" x14ac:dyDescent="0.25">
      <c r="A3" s="319" t="s">
        <v>257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266"/>
    </row>
    <row r="4" spans="1:26" ht="40.200000000000003" customHeight="1" x14ac:dyDescent="0.3">
      <c r="A4" s="286" t="s">
        <v>888</v>
      </c>
      <c r="B4" s="287" t="s">
        <v>258</v>
      </c>
      <c r="C4" s="312" t="s">
        <v>93</v>
      </c>
      <c r="D4" s="313"/>
      <c r="E4" s="315" t="s">
        <v>94</v>
      </c>
      <c r="F4" s="315"/>
      <c r="G4" s="315" t="s">
        <v>95</v>
      </c>
      <c r="H4" s="315"/>
      <c r="I4" s="315" t="s">
        <v>96</v>
      </c>
      <c r="J4" s="315"/>
      <c r="K4" s="315" t="s">
        <v>670</v>
      </c>
      <c r="L4" s="315"/>
      <c r="M4" s="314" t="s">
        <v>98</v>
      </c>
      <c r="N4" s="313"/>
      <c r="O4" s="315" t="s">
        <v>99</v>
      </c>
      <c r="P4" s="315"/>
      <c r="Q4" s="315" t="s">
        <v>100</v>
      </c>
      <c r="R4" s="315"/>
      <c r="S4" s="315" t="s">
        <v>259</v>
      </c>
      <c r="T4" s="315"/>
      <c r="U4" s="316" t="s">
        <v>671</v>
      </c>
      <c r="V4" s="317"/>
      <c r="W4" s="318"/>
      <c r="X4" s="76"/>
      <c r="Y4" s="75"/>
      <c r="Z4" s="75"/>
    </row>
    <row r="5" spans="1:26" ht="20.399999999999999" customHeight="1" x14ac:dyDescent="0.3">
      <c r="A5" s="288"/>
      <c r="B5" s="288"/>
      <c r="C5" s="166" t="s">
        <v>103</v>
      </c>
      <c r="D5" s="185" t="s">
        <v>104</v>
      </c>
      <c r="E5" s="241" t="s">
        <v>103</v>
      </c>
      <c r="F5" s="243" t="s">
        <v>104</v>
      </c>
      <c r="G5" s="166" t="s">
        <v>103</v>
      </c>
      <c r="H5" s="185" t="s">
        <v>104</v>
      </c>
      <c r="I5" s="166" t="s">
        <v>103</v>
      </c>
      <c r="J5" s="185" t="s">
        <v>104</v>
      </c>
      <c r="K5" s="166" t="s">
        <v>103</v>
      </c>
      <c r="L5" s="185" t="s">
        <v>104</v>
      </c>
      <c r="M5" s="241" t="s">
        <v>103</v>
      </c>
      <c r="N5" s="243" t="s">
        <v>104</v>
      </c>
      <c r="O5" s="259" t="s">
        <v>103</v>
      </c>
      <c r="P5" s="185" t="s">
        <v>104</v>
      </c>
      <c r="Q5" s="241" t="s">
        <v>103</v>
      </c>
      <c r="R5" s="243" t="s">
        <v>104</v>
      </c>
      <c r="S5" s="241" t="s">
        <v>103</v>
      </c>
      <c r="T5" s="243" t="s">
        <v>104</v>
      </c>
      <c r="U5" s="241" t="s">
        <v>103</v>
      </c>
      <c r="V5" s="290" t="s">
        <v>104</v>
      </c>
      <c r="W5" s="291" t="s">
        <v>665</v>
      </c>
      <c r="X5" s="76"/>
      <c r="Y5" s="75"/>
      <c r="Z5" s="75"/>
    </row>
    <row r="6" spans="1:26" ht="13.8" x14ac:dyDescent="0.25">
      <c r="A6" s="184"/>
      <c r="B6" s="289" t="s">
        <v>102</v>
      </c>
      <c r="C6" s="163">
        <f>SUM(C7:C100)</f>
        <v>0</v>
      </c>
      <c r="D6" s="256">
        <f t="shared" ref="D6:T6" si="0">SUM(D7:D100)</f>
        <v>0</v>
      </c>
      <c r="E6" s="232">
        <f t="shared" si="0"/>
        <v>38</v>
      </c>
      <c r="F6" s="242">
        <f t="shared" si="0"/>
        <v>49</v>
      </c>
      <c r="G6" s="232">
        <f t="shared" si="0"/>
        <v>3</v>
      </c>
      <c r="H6" s="242">
        <f t="shared" si="0"/>
        <v>2</v>
      </c>
      <c r="I6" s="232">
        <f t="shared" si="0"/>
        <v>13</v>
      </c>
      <c r="J6" s="242">
        <f t="shared" si="0"/>
        <v>14</v>
      </c>
      <c r="K6" s="232">
        <f t="shared" si="0"/>
        <v>123</v>
      </c>
      <c r="L6" s="256">
        <f t="shared" si="0"/>
        <v>222</v>
      </c>
      <c r="M6" s="232">
        <f t="shared" si="0"/>
        <v>2</v>
      </c>
      <c r="N6" s="256">
        <f t="shared" si="0"/>
        <v>2</v>
      </c>
      <c r="O6" s="232">
        <f t="shared" si="0"/>
        <v>568</v>
      </c>
      <c r="P6" s="256">
        <f t="shared" si="0"/>
        <v>654</v>
      </c>
      <c r="Q6" s="232">
        <f t="shared" si="0"/>
        <v>27</v>
      </c>
      <c r="R6" s="256">
        <f t="shared" si="0"/>
        <v>43</v>
      </c>
      <c r="S6" s="232">
        <f t="shared" si="0"/>
        <v>10</v>
      </c>
      <c r="T6" s="256">
        <f t="shared" si="0"/>
        <v>5</v>
      </c>
      <c r="U6" s="238">
        <f>C6+E6+G6+I6+K6+M6+O6+Q6+S6</f>
        <v>784</v>
      </c>
      <c r="V6" s="256">
        <f>D6+F6+H6+J6+L6+N6+P6+R6+T6</f>
        <v>991</v>
      </c>
      <c r="W6" s="167">
        <f>U6+V6</f>
        <v>1775</v>
      </c>
      <c r="X6" s="75"/>
      <c r="Y6" s="75"/>
      <c r="Z6" s="75"/>
    </row>
    <row r="7" spans="1:26" ht="13.8" x14ac:dyDescent="0.25">
      <c r="A7" s="183" t="s">
        <v>714</v>
      </c>
      <c r="B7" s="183" t="s">
        <v>715</v>
      </c>
      <c r="C7" s="164">
        <v>0</v>
      </c>
      <c r="D7" s="161">
        <v>0</v>
      </c>
      <c r="E7" s="240">
        <v>0</v>
      </c>
      <c r="F7" s="230">
        <v>0</v>
      </c>
      <c r="G7" s="253">
        <v>0</v>
      </c>
      <c r="H7" s="250">
        <v>0</v>
      </c>
      <c r="I7" s="253">
        <v>1</v>
      </c>
      <c r="J7" s="250">
        <v>0</v>
      </c>
      <c r="K7" s="258">
        <v>0</v>
      </c>
      <c r="L7" s="257">
        <v>0</v>
      </c>
      <c r="M7" s="258">
        <v>0</v>
      </c>
      <c r="N7" s="257">
        <v>0</v>
      </c>
      <c r="O7" s="258">
        <v>6</v>
      </c>
      <c r="P7" s="257">
        <v>3</v>
      </c>
      <c r="Q7" s="258">
        <v>0</v>
      </c>
      <c r="R7" s="257">
        <v>0</v>
      </c>
      <c r="S7" s="258">
        <v>0</v>
      </c>
      <c r="T7" s="260">
        <v>0</v>
      </c>
      <c r="U7" s="234">
        <f>C7+E7+G7+I7+K7+M7+O7+Q7+S7</f>
        <v>7</v>
      </c>
      <c r="V7" s="245">
        <f>D7+F7+H7+J7+L7+N7+P7+R7+T7</f>
        <v>3</v>
      </c>
      <c r="W7" s="263">
        <f t="shared" ref="W7:W70" si="1">U7+V7</f>
        <v>10</v>
      </c>
      <c r="X7" s="75"/>
      <c r="Y7" s="75"/>
      <c r="Z7" s="75"/>
    </row>
    <row r="8" spans="1:26" ht="13.8" x14ac:dyDescent="0.25">
      <c r="A8" s="183" t="s">
        <v>716</v>
      </c>
      <c r="B8" s="183" t="s">
        <v>717</v>
      </c>
      <c r="C8" s="164">
        <v>0</v>
      </c>
      <c r="D8" s="161">
        <v>0</v>
      </c>
      <c r="E8" s="239">
        <v>0</v>
      </c>
      <c r="F8" s="231">
        <v>1</v>
      </c>
      <c r="G8" s="254">
        <v>0</v>
      </c>
      <c r="H8" s="251">
        <v>0</v>
      </c>
      <c r="I8" s="254">
        <v>0</v>
      </c>
      <c r="J8" s="251">
        <v>0</v>
      </c>
      <c r="K8" s="254">
        <v>0</v>
      </c>
      <c r="L8" s="251">
        <v>0</v>
      </c>
      <c r="M8" s="254">
        <v>0</v>
      </c>
      <c r="N8" s="251">
        <v>0</v>
      </c>
      <c r="O8" s="254">
        <v>4</v>
      </c>
      <c r="P8" s="251">
        <v>7</v>
      </c>
      <c r="Q8" s="254">
        <v>0</v>
      </c>
      <c r="R8" s="251">
        <v>0</v>
      </c>
      <c r="S8" s="254">
        <v>0</v>
      </c>
      <c r="T8" s="261">
        <v>0</v>
      </c>
      <c r="U8" s="235">
        <f t="shared" ref="U8:U71" si="2">C8+E8+G8+I8+K8+M8+O8+Q8+S8</f>
        <v>4</v>
      </c>
      <c r="V8" s="245">
        <f t="shared" ref="V8:V71" si="3">D8+F8+H8+J8+L8+N8+P8+R8+T8</f>
        <v>8</v>
      </c>
      <c r="W8" s="264">
        <f t="shared" si="1"/>
        <v>12</v>
      </c>
      <c r="X8" s="85"/>
      <c r="Y8" s="75"/>
      <c r="Z8" s="75"/>
    </row>
    <row r="9" spans="1:26" ht="13.8" x14ac:dyDescent="0.25">
      <c r="A9" s="183" t="s">
        <v>996</v>
      </c>
      <c r="B9" s="183" t="s">
        <v>997</v>
      </c>
      <c r="C9" s="164">
        <v>0</v>
      </c>
      <c r="D9" s="161">
        <v>0</v>
      </c>
      <c r="E9" s="239">
        <v>0</v>
      </c>
      <c r="F9" s="231">
        <v>1</v>
      </c>
      <c r="G9" s="254">
        <v>0</v>
      </c>
      <c r="H9" s="251">
        <v>0</v>
      </c>
      <c r="I9" s="254">
        <v>0</v>
      </c>
      <c r="J9" s="251">
        <v>0</v>
      </c>
      <c r="K9" s="254">
        <v>0</v>
      </c>
      <c r="L9" s="251">
        <v>0</v>
      </c>
      <c r="M9" s="254">
        <v>0</v>
      </c>
      <c r="N9" s="251">
        <v>0</v>
      </c>
      <c r="O9" s="254">
        <v>0</v>
      </c>
      <c r="P9" s="251">
        <v>0</v>
      </c>
      <c r="Q9" s="254">
        <v>0</v>
      </c>
      <c r="R9" s="251">
        <v>0</v>
      </c>
      <c r="S9" s="254">
        <v>0</v>
      </c>
      <c r="T9" s="261">
        <v>0</v>
      </c>
      <c r="U9" s="235">
        <f t="shared" si="2"/>
        <v>0</v>
      </c>
      <c r="V9" s="245">
        <f t="shared" si="3"/>
        <v>1</v>
      </c>
      <c r="W9" s="264">
        <f t="shared" si="1"/>
        <v>1</v>
      </c>
      <c r="X9" s="85"/>
      <c r="Y9" s="75"/>
      <c r="Z9" s="75"/>
    </row>
    <row r="10" spans="1:26" ht="13.8" x14ac:dyDescent="0.25">
      <c r="A10" s="183" t="s">
        <v>718</v>
      </c>
      <c r="B10" s="183" t="s">
        <v>719</v>
      </c>
      <c r="C10" s="164">
        <v>0</v>
      </c>
      <c r="D10" s="161">
        <v>0</v>
      </c>
      <c r="E10" s="239">
        <v>0</v>
      </c>
      <c r="F10" s="231">
        <v>0</v>
      </c>
      <c r="G10" s="254">
        <v>0</v>
      </c>
      <c r="H10" s="251">
        <v>0</v>
      </c>
      <c r="I10" s="254">
        <v>0</v>
      </c>
      <c r="J10" s="251">
        <v>0</v>
      </c>
      <c r="K10" s="254">
        <v>0</v>
      </c>
      <c r="L10" s="251">
        <v>0</v>
      </c>
      <c r="M10" s="254">
        <v>0</v>
      </c>
      <c r="N10" s="251">
        <v>0</v>
      </c>
      <c r="O10" s="254">
        <v>0</v>
      </c>
      <c r="P10" s="251">
        <v>2</v>
      </c>
      <c r="Q10" s="254">
        <v>0</v>
      </c>
      <c r="R10" s="251">
        <v>0</v>
      </c>
      <c r="S10" s="254">
        <v>0</v>
      </c>
      <c r="T10" s="261">
        <v>0</v>
      </c>
      <c r="U10" s="235">
        <f t="shared" si="2"/>
        <v>0</v>
      </c>
      <c r="V10" s="245">
        <f t="shared" si="3"/>
        <v>2</v>
      </c>
      <c r="W10" s="264">
        <f t="shared" si="1"/>
        <v>2</v>
      </c>
      <c r="X10" s="75"/>
      <c r="Y10" s="75"/>
      <c r="Z10" s="75"/>
    </row>
    <row r="11" spans="1:26" ht="13.8" x14ac:dyDescent="0.25">
      <c r="A11" s="183" t="s">
        <v>998</v>
      </c>
      <c r="B11" s="183" t="s">
        <v>999</v>
      </c>
      <c r="C11" s="164">
        <v>0</v>
      </c>
      <c r="D11" s="161">
        <v>0</v>
      </c>
      <c r="E11" s="239">
        <v>0</v>
      </c>
      <c r="F11" s="231">
        <v>0</v>
      </c>
      <c r="G11" s="254">
        <v>0</v>
      </c>
      <c r="H11" s="251">
        <v>0</v>
      </c>
      <c r="I11" s="254">
        <v>0</v>
      </c>
      <c r="J11" s="251">
        <v>0</v>
      </c>
      <c r="K11" s="254">
        <v>0</v>
      </c>
      <c r="L11" s="251">
        <v>0</v>
      </c>
      <c r="M11" s="254">
        <v>0</v>
      </c>
      <c r="N11" s="251">
        <v>0</v>
      </c>
      <c r="O11" s="254">
        <v>0</v>
      </c>
      <c r="P11" s="251">
        <v>0</v>
      </c>
      <c r="Q11" s="254">
        <v>0</v>
      </c>
      <c r="R11" s="251">
        <v>0</v>
      </c>
      <c r="S11" s="254">
        <v>1</v>
      </c>
      <c r="T11" s="261">
        <v>0</v>
      </c>
      <c r="U11" s="235">
        <f t="shared" si="2"/>
        <v>1</v>
      </c>
      <c r="V11" s="245">
        <f t="shared" si="3"/>
        <v>0</v>
      </c>
      <c r="W11" s="264">
        <f t="shared" si="1"/>
        <v>1</v>
      </c>
      <c r="X11" s="75"/>
      <c r="Y11" s="75"/>
      <c r="Z11" s="75"/>
    </row>
    <row r="12" spans="1:26" ht="13.8" x14ac:dyDescent="0.25">
      <c r="A12" s="183" t="s">
        <v>720</v>
      </c>
      <c r="B12" s="183" t="s">
        <v>721</v>
      </c>
      <c r="C12" s="164">
        <v>0</v>
      </c>
      <c r="D12" s="161">
        <v>0</v>
      </c>
      <c r="E12" s="239">
        <v>0</v>
      </c>
      <c r="F12" s="231">
        <v>0</v>
      </c>
      <c r="G12" s="254">
        <v>0</v>
      </c>
      <c r="H12" s="251">
        <v>0</v>
      </c>
      <c r="I12" s="254">
        <v>0</v>
      </c>
      <c r="J12" s="251">
        <v>0</v>
      </c>
      <c r="K12" s="254">
        <v>0</v>
      </c>
      <c r="L12" s="251">
        <v>0</v>
      </c>
      <c r="M12" s="254">
        <v>0</v>
      </c>
      <c r="N12" s="251">
        <v>0</v>
      </c>
      <c r="O12" s="254">
        <v>0</v>
      </c>
      <c r="P12" s="251">
        <v>2</v>
      </c>
      <c r="Q12" s="254">
        <v>0</v>
      </c>
      <c r="R12" s="251">
        <v>0</v>
      </c>
      <c r="S12" s="254">
        <v>0</v>
      </c>
      <c r="T12" s="261">
        <v>0</v>
      </c>
      <c r="U12" s="235">
        <f t="shared" si="2"/>
        <v>0</v>
      </c>
      <c r="V12" s="245">
        <f t="shared" si="3"/>
        <v>2</v>
      </c>
      <c r="W12" s="264">
        <f t="shared" si="1"/>
        <v>2</v>
      </c>
      <c r="X12" s="75"/>
      <c r="Y12" s="75"/>
      <c r="Z12" s="75"/>
    </row>
    <row r="13" spans="1:26" ht="13.8" x14ac:dyDescent="0.25">
      <c r="A13" s="183" t="s">
        <v>722</v>
      </c>
      <c r="B13" s="183" t="s">
        <v>723</v>
      </c>
      <c r="C13" s="164">
        <v>0</v>
      </c>
      <c r="D13" s="161">
        <v>0</v>
      </c>
      <c r="E13" s="239">
        <v>0</v>
      </c>
      <c r="F13" s="231">
        <v>1</v>
      </c>
      <c r="G13" s="254">
        <v>0</v>
      </c>
      <c r="H13" s="251">
        <v>0</v>
      </c>
      <c r="I13" s="254">
        <v>0</v>
      </c>
      <c r="J13" s="251">
        <v>0</v>
      </c>
      <c r="K13" s="254">
        <v>0</v>
      </c>
      <c r="L13" s="251">
        <v>0</v>
      </c>
      <c r="M13" s="254">
        <v>0</v>
      </c>
      <c r="N13" s="251">
        <v>0</v>
      </c>
      <c r="O13" s="254">
        <v>3</v>
      </c>
      <c r="P13" s="251">
        <v>2</v>
      </c>
      <c r="Q13" s="254">
        <v>0</v>
      </c>
      <c r="R13" s="251">
        <v>0</v>
      </c>
      <c r="S13" s="254">
        <v>0</v>
      </c>
      <c r="T13" s="261">
        <v>0</v>
      </c>
      <c r="U13" s="235">
        <f t="shared" si="2"/>
        <v>3</v>
      </c>
      <c r="V13" s="245">
        <f t="shared" si="3"/>
        <v>3</v>
      </c>
      <c r="W13" s="264">
        <f t="shared" si="1"/>
        <v>6</v>
      </c>
      <c r="X13" s="75"/>
      <c r="Y13" s="75"/>
      <c r="Z13" s="75"/>
    </row>
    <row r="14" spans="1:26" ht="13.8" x14ac:dyDescent="0.25">
      <c r="A14" s="183" t="s">
        <v>724</v>
      </c>
      <c r="B14" s="183" t="s">
        <v>725</v>
      </c>
      <c r="C14" s="164">
        <v>0</v>
      </c>
      <c r="D14" s="161">
        <v>0</v>
      </c>
      <c r="E14" s="239">
        <v>0</v>
      </c>
      <c r="F14" s="231">
        <v>0</v>
      </c>
      <c r="G14" s="254">
        <v>0</v>
      </c>
      <c r="H14" s="251">
        <v>0</v>
      </c>
      <c r="I14" s="254">
        <v>1</v>
      </c>
      <c r="J14" s="251">
        <v>0</v>
      </c>
      <c r="K14" s="254">
        <v>1</v>
      </c>
      <c r="L14" s="251">
        <v>3</v>
      </c>
      <c r="M14" s="254">
        <v>0</v>
      </c>
      <c r="N14" s="251">
        <v>0</v>
      </c>
      <c r="O14" s="254">
        <v>3</v>
      </c>
      <c r="P14" s="251">
        <v>4</v>
      </c>
      <c r="Q14" s="254">
        <v>0</v>
      </c>
      <c r="R14" s="251">
        <v>0</v>
      </c>
      <c r="S14" s="254">
        <v>0</v>
      </c>
      <c r="T14" s="261">
        <v>0</v>
      </c>
      <c r="U14" s="235">
        <f t="shared" si="2"/>
        <v>5</v>
      </c>
      <c r="V14" s="245">
        <f t="shared" si="3"/>
        <v>7</v>
      </c>
      <c r="W14" s="264">
        <f t="shared" si="1"/>
        <v>12</v>
      </c>
      <c r="X14" s="75"/>
      <c r="Y14" s="75"/>
      <c r="Z14" s="75"/>
    </row>
    <row r="15" spans="1:26" ht="13.8" x14ac:dyDescent="0.25">
      <c r="A15" s="183" t="s">
        <v>726</v>
      </c>
      <c r="B15" s="183" t="s">
        <v>727</v>
      </c>
      <c r="C15" s="164">
        <v>0</v>
      </c>
      <c r="D15" s="161">
        <v>0</v>
      </c>
      <c r="E15" s="239">
        <v>0</v>
      </c>
      <c r="F15" s="231">
        <v>0</v>
      </c>
      <c r="G15" s="254">
        <v>0</v>
      </c>
      <c r="H15" s="251">
        <v>0</v>
      </c>
      <c r="I15" s="254">
        <v>0</v>
      </c>
      <c r="J15" s="251">
        <v>0</v>
      </c>
      <c r="K15" s="254">
        <v>0</v>
      </c>
      <c r="L15" s="251">
        <v>0</v>
      </c>
      <c r="M15" s="254">
        <v>0</v>
      </c>
      <c r="N15" s="251">
        <v>0</v>
      </c>
      <c r="O15" s="254">
        <v>7</v>
      </c>
      <c r="P15" s="251">
        <v>11</v>
      </c>
      <c r="Q15" s="254">
        <v>0</v>
      </c>
      <c r="R15" s="251">
        <v>0</v>
      </c>
      <c r="S15" s="254">
        <v>0</v>
      </c>
      <c r="T15" s="261">
        <v>0</v>
      </c>
      <c r="U15" s="235">
        <f t="shared" si="2"/>
        <v>7</v>
      </c>
      <c r="V15" s="245">
        <f t="shared" si="3"/>
        <v>11</v>
      </c>
      <c r="W15" s="264">
        <f t="shared" si="1"/>
        <v>18</v>
      </c>
      <c r="X15" s="75"/>
      <c r="Y15" s="75"/>
      <c r="Z15" s="75"/>
    </row>
    <row r="16" spans="1:26" ht="13.8" x14ac:dyDescent="0.25">
      <c r="A16" s="183" t="s">
        <v>728</v>
      </c>
      <c r="B16" s="183" t="s">
        <v>729</v>
      </c>
      <c r="C16" s="164">
        <v>0</v>
      </c>
      <c r="D16" s="161">
        <v>0</v>
      </c>
      <c r="E16" s="239">
        <v>0</v>
      </c>
      <c r="F16" s="231">
        <v>0</v>
      </c>
      <c r="G16" s="254">
        <v>0</v>
      </c>
      <c r="H16" s="251">
        <v>0</v>
      </c>
      <c r="I16" s="254">
        <v>0</v>
      </c>
      <c r="J16" s="251">
        <v>0</v>
      </c>
      <c r="K16" s="254">
        <v>0</v>
      </c>
      <c r="L16" s="251">
        <v>0</v>
      </c>
      <c r="M16" s="254">
        <v>0</v>
      </c>
      <c r="N16" s="251">
        <v>0</v>
      </c>
      <c r="O16" s="254">
        <v>3</v>
      </c>
      <c r="P16" s="251">
        <v>4</v>
      </c>
      <c r="Q16" s="254">
        <v>0</v>
      </c>
      <c r="R16" s="251">
        <v>0</v>
      </c>
      <c r="S16" s="254">
        <v>0</v>
      </c>
      <c r="T16" s="261">
        <v>0</v>
      </c>
      <c r="U16" s="235">
        <f t="shared" si="2"/>
        <v>3</v>
      </c>
      <c r="V16" s="245">
        <f t="shared" si="3"/>
        <v>4</v>
      </c>
      <c r="W16" s="264">
        <f t="shared" si="1"/>
        <v>7</v>
      </c>
      <c r="X16" s="75"/>
      <c r="Y16" s="75"/>
      <c r="Z16" s="75"/>
    </row>
    <row r="17" spans="1:26" ht="13.8" x14ac:dyDescent="0.25">
      <c r="A17" s="183" t="s">
        <v>730</v>
      </c>
      <c r="B17" s="183" t="s">
        <v>731</v>
      </c>
      <c r="C17" s="164">
        <v>0</v>
      </c>
      <c r="D17" s="161">
        <v>0</v>
      </c>
      <c r="E17" s="239">
        <v>1</v>
      </c>
      <c r="F17" s="231">
        <v>0</v>
      </c>
      <c r="G17" s="254">
        <v>0</v>
      </c>
      <c r="H17" s="251">
        <v>0</v>
      </c>
      <c r="I17" s="254">
        <v>0</v>
      </c>
      <c r="J17" s="251">
        <v>0</v>
      </c>
      <c r="K17" s="254">
        <v>0</v>
      </c>
      <c r="L17" s="251">
        <v>0</v>
      </c>
      <c r="M17" s="254">
        <v>0</v>
      </c>
      <c r="N17" s="251">
        <v>0</v>
      </c>
      <c r="O17" s="254">
        <v>0</v>
      </c>
      <c r="P17" s="251">
        <v>1</v>
      </c>
      <c r="Q17" s="254">
        <v>0</v>
      </c>
      <c r="R17" s="251">
        <v>0</v>
      </c>
      <c r="S17" s="254">
        <v>0</v>
      </c>
      <c r="T17" s="261">
        <v>0</v>
      </c>
      <c r="U17" s="235">
        <f t="shared" si="2"/>
        <v>1</v>
      </c>
      <c r="V17" s="245">
        <f t="shared" si="3"/>
        <v>1</v>
      </c>
      <c r="W17" s="264">
        <f t="shared" si="1"/>
        <v>2</v>
      </c>
      <c r="X17" s="75"/>
      <c r="Y17" s="75"/>
      <c r="Z17" s="75"/>
    </row>
    <row r="18" spans="1:26" ht="13.8" x14ac:dyDescent="0.25">
      <c r="A18" s="183" t="s">
        <v>732</v>
      </c>
      <c r="B18" s="183" t="s">
        <v>733</v>
      </c>
      <c r="C18" s="164">
        <v>0</v>
      </c>
      <c r="D18" s="161">
        <v>0</v>
      </c>
      <c r="E18" s="239">
        <v>0</v>
      </c>
      <c r="F18" s="231">
        <v>1</v>
      </c>
      <c r="G18" s="254">
        <v>0</v>
      </c>
      <c r="H18" s="251">
        <v>0</v>
      </c>
      <c r="I18" s="254">
        <v>0</v>
      </c>
      <c r="J18" s="251">
        <v>0</v>
      </c>
      <c r="K18" s="254">
        <v>0</v>
      </c>
      <c r="L18" s="251">
        <v>1</v>
      </c>
      <c r="M18" s="254">
        <v>0</v>
      </c>
      <c r="N18" s="251">
        <v>0</v>
      </c>
      <c r="O18" s="254">
        <v>13</v>
      </c>
      <c r="P18" s="251">
        <v>11</v>
      </c>
      <c r="Q18" s="254">
        <v>0</v>
      </c>
      <c r="R18" s="251">
        <v>1</v>
      </c>
      <c r="S18" s="254">
        <v>0</v>
      </c>
      <c r="T18" s="261">
        <v>0</v>
      </c>
      <c r="U18" s="235">
        <f t="shared" si="2"/>
        <v>13</v>
      </c>
      <c r="V18" s="245">
        <f t="shared" si="3"/>
        <v>14</v>
      </c>
      <c r="W18" s="264">
        <f t="shared" si="1"/>
        <v>27</v>
      </c>
      <c r="X18" s="75"/>
      <c r="Y18" s="75"/>
      <c r="Z18" s="75"/>
    </row>
    <row r="19" spans="1:26" ht="13.8" x14ac:dyDescent="0.25">
      <c r="A19" s="183" t="s">
        <v>734</v>
      </c>
      <c r="B19" s="183" t="s">
        <v>735</v>
      </c>
      <c r="C19" s="164">
        <v>0</v>
      </c>
      <c r="D19" s="161">
        <v>0</v>
      </c>
      <c r="E19" s="239">
        <v>0</v>
      </c>
      <c r="F19" s="231">
        <v>0</v>
      </c>
      <c r="G19" s="254">
        <v>0</v>
      </c>
      <c r="H19" s="251">
        <v>0</v>
      </c>
      <c r="I19" s="254">
        <v>0</v>
      </c>
      <c r="J19" s="251">
        <v>0</v>
      </c>
      <c r="K19" s="254">
        <v>0</v>
      </c>
      <c r="L19" s="251">
        <v>0</v>
      </c>
      <c r="M19" s="254">
        <v>0</v>
      </c>
      <c r="N19" s="251">
        <v>0</v>
      </c>
      <c r="O19" s="254">
        <v>6</v>
      </c>
      <c r="P19" s="251">
        <v>1</v>
      </c>
      <c r="Q19" s="254">
        <v>0</v>
      </c>
      <c r="R19" s="251">
        <v>1</v>
      </c>
      <c r="S19" s="254">
        <v>0</v>
      </c>
      <c r="T19" s="261">
        <v>0</v>
      </c>
      <c r="U19" s="235">
        <f t="shared" si="2"/>
        <v>6</v>
      </c>
      <c r="V19" s="245">
        <f t="shared" si="3"/>
        <v>2</v>
      </c>
      <c r="W19" s="264">
        <f t="shared" si="1"/>
        <v>8</v>
      </c>
      <c r="X19" s="75"/>
      <c r="Y19" s="75"/>
      <c r="Z19" s="75"/>
    </row>
    <row r="20" spans="1:26" ht="13.8" x14ac:dyDescent="0.25">
      <c r="A20" s="183" t="s">
        <v>736</v>
      </c>
      <c r="B20" s="183" t="s">
        <v>737</v>
      </c>
      <c r="C20" s="164">
        <v>0</v>
      </c>
      <c r="D20" s="161">
        <v>0</v>
      </c>
      <c r="E20" s="239">
        <v>9</v>
      </c>
      <c r="F20" s="231">
        <v>10</v>
      </c>
      <c r="G20" s="254">
        <v>0</v>
      </c>
      <c r="H20" s="251">
        <v>0</v>
      </c>
      <c r="I20" s="254">
        <v>1</v>
      </c>
      <c r="J20" s="251">
        <v>2</v>
      </c>
      <c r="K20" s="254">
        <v>69</v>
      </c>
      <c r="L20" s="251">
        <v>112</v>
      </c>
      <c r="M20" s="254">
        <v>0</v>
      </c>
      <c r="N20" s="251">
        <v>0</v>
      </c>
      <c r="O20" s="254">
        <v>10</v>
      </c>
      <c r="P20" s="251">
        <v>15</v>
      </c>
      <c r="Q20" s="254">
        <v>3</v>
      </c>
      <c r="R20" s="251">
        <v>4</v>
      </c>
      <c r="S20" s="254">
        <v>1</v>
      </c>
      <c r="T20" s="261">
        <v>0</v>
      </c>
      <c r="U20" s="235">
        <f t="shared" si="2"/>
        <v>93</v>
      </c>
      <c r="V20" s="245">
        <f t="shared" si="3"/>
        <v>143</v>
      </c>
      <c r="W20" s="264">
        <f t="shared" si="1"/>
        <v>236</v>
      </c>
      <c r="X20" s="75"/>
      <c r="Y20" s="75"/>
      <c r="Z20" s="75"/>
    </row>
    <row r="21" spans="1:26" ht="13.8" x14ac:dyDescent="0.25">
      <c r="A21" s="183" t="s">
        <v>738</v>
      </c>
      <c r="B21" s="183" t="s">
        <v>739</v>
      </c>
      <c r="C21" s="164">
        <v>0</v>
      </c>
      <c r="D21" s="162">
        <v>0</v>
      </c>
      <c r="E21" s="164">
        <v>0</v>
      </c>
      <c r="F21" s="161">
        <v>0</v>
      </c>
      <c r="G21" s="164">
        <v>0</v>
      </c>
      <c r="H21" s="162">
        <v>0</v>
      </c>
      <c r="I21" s="164">
        <v>0</v>
      </c>
      <c r="J21" s="162">
        <v>0</v>
      </c>
      <c r="K21" s="164">
        <v>0</v>
      </c>
      <c r="L21" s="162">
        <v>0</v>
      </c>
      <c r="M21" s="164">
        <v>0</v>
      </c>
      <c r="N21" s="162">
        <v>0</v>
      </c>
      <c r="O21" s="164">
        <v>0</v>
      </c>
      <c r="P21" s="162">
        <v>0</v>
      </c>
      <c r="Q21" s="164">
        <v>0</v>
      </c>
      <c r="R21" s="162">
        <v>0</v>
      </c>
      <c r="S21" s="164">
        <v>0</v>
      </c>
      <c r="T21" s="162">
        <v>0</v>
      </c>
      <c r="U21" s="235">
        <f t="shared" si="2"/>
        <v>0</v>
      </c>
      <c r="V21" s="245">
        <f t="shared" si="3"/>
        <v>0</v>
      </c>
      <c r="W21" s="264">
        <f t="shared" si="1"/>
        <v>0</v>
      </c>
      <c r="X21" s="75"/>
      <c r="Y21" s="75"/>
      <c r="Z21" s="75"/>
    </row>
    <row r="22" spans="1:26" ht="13.8" x14ac:dyDescent="0.25">
      <c r="A22" s="183" t="s">
        <v>740</v>
      </c>
      <c r="B22" s="183" t="s">
        <v>741</v>
      </c>
      <c r="C22" s="164">
        <v>0</v>
      </c>
      <c r="D22" s="161">
        <v>0</v>
      </c>
      <c r="E22" s="247">
        <v>0</v>
      </c>
      <c r="F22" s="231">
        <v>0</v>
      </c>
      <c r="G22" s="254">
        <v>0</v>
      </c>
      <c r="H22" s="251">
        <v>0</v>
      </c>
      <c r="I22" s="254">
        <v>0</v>
      </c>
      <c r="J22" s="251">
        <v>0</v>
      </c>
      <c r="K22" s="254">
        <v>0</v>
      </c>
      <c r="L22" s="251">
        <v>0</v>
      </c>
      <c r="M22" s="254">
        <v>0</v>
      </c>
      <c r="N22" s="251">
        <v>0</v>
      </c>
      <c r="O22" s="254">
        <v>0</v>
      </c>
      <c r="P22" s="251">
        <v>1</v>
      </c>
      <c r="Q22" s="254">
        <v>0</v>
      </c>
      <c r="R22" s="251">
        <v>0</v>
      </c>
      <c r="S22" s="254">
        <v>0</v>
      </c>
      <c r="T22" s="261">
        <v>0</v>
      </c>
      <c r="U22" s="235">
        <f t="shared" si="2"/>
        <v>0</v>
      </c>
      <c r="V22" s="245">
        <f t="shared" si="3"/>
        <v>1</v>
      </c>
      <c r="W22" s="264">
        <f t="shared" si="1"/>
        <v>1</v>
      </c>
      <c r="X22" s="75"/>
      <c r="Y22" s="75"/>
      <c r="Z22" s="75"/>
    </row>
    <row r="23" spans="1:26" ht="13.8" x14ac:dyDescent="0.25">
      <c r="A23" s="183" t="s">
        <v>742</v>
      </c>
      <c r="B23" s="183" t="s">
        <v>743</v>
      </c>
      <c r="C23" s="164">
        <v>0</v>
      </c>
      <c r="D23" s="161">
        <v>0</v>
      </c>
      <c r="E23" s="247">
        <v>0</v>
      </c>
      <c r="F23" s="231">
        <v>0</v>
      </c>
      <c r="G23" s="254">
        <v>0</v>
      </c>
      <c r="H23" s="251">
        <v>0</v>
      </c>
      <c r="I23" s="254">
        <v>0</v>
      </c>
      <c r="J23" s="251">
        <v>0</v>
      </c>
      <c r="K23" s="254">
        <v>0</v>
      </c>
      <c r="L23" s="251">
        <v>1</v>
      </c>
      <c r="M23" s="254">
        <v>0</v>
      </c>
      <c r="N23" s="251">
        <v>0</v>
      </c>
      <c r="O23" s="254">
        <v>0</v>
      </c>
      <c r="P23" s="251">
        <v>0</v>
      </c>
      <c r="Q23" s="254">
        <v>0</v>
      </c>
      <c r="R23" s="251">
        <v>0</v>
      </c>
      <c r="S23" s="254">
        <v>0</v>
      </c>
      <c r="T23" s="261">
        <v>0</v>
      </c>
      <c r="U23" s="235">
        <f t="shared" si="2"/>
        <v>0</v>
      </c>
      <c r="V23" s="245">
        <f t="shared" si="3"/>
        <v>1</v>
      </c>
      <c r="W23" s="264">
        <f t="shared" si="1"/>
        <v>1</v>
      </c>
      <c r="X23" s="75"/>
      <c r="Y23" s="75"/>
      <c r="Z23" s="75"/>
    </row>
    <row r="24" spans="1:26" ht="13.8" x14ac:dyDescent="0.25">
      <c r="A24" s="183" t="s">
        <v>744</v>
      </c>
      <c r="B24" s="183" t="s">
        <v>745</v>
      </c>
      <c r="C24" s="164">
        <v>0</v>
      </c>
      <c r="D24" s="161">
        <v>0</v>
      </c>
      <c r="E24" s="247">
        <v>1</v>
      </c>
      <c r="F24" s="231">
        <v>0</v>
      </c>
      <c r="G24" s="254">
        <v>0</v>
      </c>
      <c r="H24" s="251">
        <v>0</v>
      </c>
      <c r="I24" s="254">
        <v>0</v>
      </c>
      <c r="J24" s="251">
        <v>0</v>
      </c>
      <c r="K24" s="254">
        <v>0</v>
      </c>
      <c r="L24" s="251">
        <v>0</v>
      </c>
      <c r="M24" s="254">
        <v>0</v>
      </c>
      <c r="N24" s="251">
        <v>0</v>
      </c>
      <c r="O24" s="254">
        <v>0</v>
      </c>
      <c r="P24" s="251">
        <v>0</v>
      </c>
      <c r="Q24" s="254">
        <v>0</v>
      </c>
      <c r="R24" s="251">
        <v>0</v>
      </c>
      <c r="S24" s="254">
        <v>0</v>
      </c>
      <c r="T24" s="261">
        <v>0</v>
      </c>
      <c r="U24" s="235">
        <f t="shared" si="2"/>
        <v>1</v>
      </c>
      <c r="V24" s="245">
        <f t="shared" si="3"/>
        <v>0</v>
      </c>
      <c r="W24" s="264">
        <f t="shared" si="1"/>
        <v>1</v>
      </c>
      <c r="X24" s="75"/>
      <c r="Y24" s="75"/>
      <c r="Z24" s="75"/>
    </row>
    <row r="25" spans="1:26" ht="13.8" x14ac:dyDescent="0.25">
      <c r="A25" s="183" t="s">
        <v>746</v>
      </c>
      <c r="B25" s="183" t="s">
        <v>747</v>
      </c>
      <c r="C25" s="164">
        <v>0</v>
      </c>
      <c r="D25" s="161">
        <v>0</v>
      </c>
      <c r="E25" s="247">
        <v>0</v>
      </c>
      <c r="F25" s="231">
        <v>0</v>
      </c>
      <c r="G25" s="254">
        <v>0</v>
      </c>
      <c r="H25" s="251">
        <v>0</v>
      </c>
      <c r="I25" s="254">
        <v>0</v>
      </c>
      <c r="J25" s="251">
        <v>0</v>
      </c>
      <c r="K25" s="254">
        <v>0</v>
      </c>
      <c r="L25" s="251">
        <v>0</v>
      </c>
      <c r="M25" s="254">
        <v>0</v>
      </c>
      <c r="N25" s="251">
        <v>0</v>
      </c>
      <c r="O25" s="254">
        <v>0</v>
      </c>
      <c r="P25" s="251">
        <v>1</v>
      </c>
      <c r="Q25" s="254">
        <v>0</v>
      </c>
      <c r="R25" s="251">
        <v>0</v>
      </c>
      <c r="S25" s="254">
        <v>0</v>
      </c>
      <c r="T25" s="261">
        <v>0</v>
      </c>
      <c r="U25" s="235">
        <f t="shared" si="2"/>
        <v>0</v>
      </c>
      <c r="V25" s="245">
        <f t="shared" si="3"/>
        <v>1</v>
      </c>
      <c r="W25" s="264">
        <f t="shared" si="1"/>
        <v>1</v>
      </c>
      <c r="X25" s="75"/>
      <c r="Y25" s="75"/>
      <c r="Z25" s="75"/>
    </row>
    <row r="26" spans="1:26" ht="13.8" x14ac:dyDescent="0.25">
      <c r="A26" s="183" t="s">
        <v>748</v>
      </c>
      <c r="B26" s="183" t="s">
        <v>749</v>
      </c>
      <c r="C26" s="164">
        <v>0</v>
      </c>
      <c r="D26" s="161">
        <v>0</v>
      </c>
      <c r="E26" s="247">
        <v>0</v>
      </c>
      <c r="F26" s="231">
        <v>2</v>
      </c>
      <c r="G26" s="254">
        <v>0</v>
      </c>
      <c r="H26" s="251">
        <v>0</v>
      </c>
      <c r="I26" s="254">
        <v>0</v>
      </c>
      <c r="J26" s="251">
        <v>0</v>
      </c>
      <c r="K26" s="254">
        <v>4</v>
      </c>
      <c r="L26" s="251">
        <v>3</v>
      </c>
      <c r="M26" s="254">
        <v>1</v>
      </c>
      <c r="N26" s="251">
        <v>0</v>
      </c>
      <c r="O26" s="254">
        <v>7</v>
      </c>
      <c r="P26" s="251">
        <v>6</v>
      </c>
      <c r="Q26" s="254">
        <v>1</v>
      </c>
      <c r="R26" s="251">
        <v>1</v>
      </c>
      <c r="S26" s="254">
        <v>0</v>
      </c>
      <c r="T26" s="261">
        <v>2</v>
      </c>
      <c r="U26" s="235">
        <f t="shared" si="2"/>
        <v>13</v>
      </c>
      <c r="V26" s="245">
        <f t="shared" si="3"/>
        <v>14</v>
      </c>
      <c r="W26" s="264">
        <f t="shared" si="1"/>
        <v>27</v>
      </c>
      <c r="X26" s="75"/>
      <c r="Y26" s="75"/>
      <c r="Z26" s="75"/>
    </row>
    <row r="27" spans="1:26" ht="13.8" x14ac:dyDescent="0.25">
      <c r="A27" s="183" t="s">
        <v>750</v>
      </c>
      <c r="B27" s="183" t="s">
        <v>751</v>
      </c>
      <c r="C27" s="164">
        <v>0</v>
      </c>
      <c r="D27" s="161">
        <v>0</v>
      </c>
      <c r="E27" s="247">
        <v>0</v>
      </c>
      <c r="F27" s="231">
        <v>0</v>
      </c>
      <c r="G27" s="254">
        <v>0</v>
      </c>
      <c r="H27" s="251">
        <v>0</v>
      </c>
      <c r="I27" s="254">
        <v>0</v>
      </c>
      <c r="J27" s="251">
        <v>0</v>
      </c>
      <c r="K27" s="254">
        <v>0</v>
      </c>
      <c r="L27" s="251">
        <v>0</v>
      </c>
      <c r="M27" s="254">
        <v>0</v>
      </c>
      <c r="N27" s="251">
        <v>0</v>
      </c>
      <c r="O27" s="254">
        <v>0</v>
      </c>
      <c r="P27" s="251">
        <v>1</v>
      </c>
      <c r="Q27" s="254">
        <v>0</v>
      </c>
      <c r="R27" s="251">
        <v>0</v>
      </c>
      <c r="S27" s="254">
        <v>0</v>
      </c>
      <c r="T27" s="261">
        <v>0</v>
      </c>
      <c r="U27" s="235">
        <f t="shared" si="2"/>
        <v>0</v>
      </c>
      <c r="V27" s="245">
        <f t="shared" si="3"/>
        <v>1</v>
      </c>
      <c r="W27" s="264">
        <f t="shared" si="1"/>
        <v>1</v>
      </c>
      <c r="X27" s="75"/>
      <c r="Y27" s="75"/>
      <c r="Z27" s="75"/>
    </row>
    <row r="28" spans="1:26" ht="13.8" x14ac:dyDescent="0.25">
      <c r="A28" s="183" t="s">
        <v>1000</v>
      </c>
      <c r="B28" s="183" t="s">
        <v>1001</v>
      </c>
      <c r="C28" s="164">
        <v>0</v>
      </c>
      <c r="D28" s="161">
        <v>0</v>
      </c>
      <c r="E28" s="247">
        <v>0</v>
      </c>
      <c r="F28" s="231">
        <v>0</v>
      </c>
      <c r="G28" s="254">
        <v>0</v>
      </c>
      <c r="H28" s="251">
        <v>0</v>
      </c>
      <c r="I28" s="254">
        <v>0</v>
      </c>
      <c r="J28" s="251">
        <v>0</v>
      </c>
      <c r="K28" s="254">
        <v>0</v>
      </c>
      <c r="L28" s="251">
        <v>0</v>
      </c>
      <c r="M28" s="254">
        <v>0</v>
      </c>
      <c r="N28" s="251">
        <v>0</v>
      </c>
      <c r="O28" s="254">
        <v>0</v>
      </c>
      <c r="P28" s="251">
        <v>1</v>
      </c>
      <c r="Q28" s="254">
        <v>0</v>
      </c>
      <c r="R28" s="251">
        <v>0</v>
      </c>
      <c r="S28" s="254">
        <v>0</v>
      </c>
      <c r="T28" s="261">
        <v>0</v>
      </c>
      <c r="U28" s="235">
        <f t="shared" si="2"/>
        <v>0</v>
      </c>
      <c r="V28" s="245">
        <f t="shared" si="3"/>
        <v>1</v>
      </c>
      <c r="W28" s="264">
        <f t="shared" si="1"/>
        <v>1</v>
      </c>
      <c r="X28" s="75"/>
      <c r="Y28" s="75"/>
      <c r="Z28" s="75"/>
    </row>
    <row r="29" spans="1:26" ht="13.8" x14ac:dyDescent="0.25">
      <c r="A29" s="183" t="s">
        <v>752</v>
      </c>
      <c r="B29" s="183" t="s">
        <v>753</v>
      </c>
      <c r="C29" s="164">
        <v>0</v>
      </c>
      <c r="D29" s="161">
        <v>0</v>
      </c>
      <c r="E29" s="247">
        <v>0</v>
      </c>
      <c r="F29" s="231">
        <v>0</v>
      </c>
      <c r="G29" s="254">
        <v>0</v>
      </c>
      <c r="H29" s="251">
        <v>0</v>
      </c>
      <c r="I29" s="254">
        <v>0</v>
      </c>
      <c r="J29" s="251">
        <v>0</v>
      </c>
      <c r="K29" s="254">
        <v>0</v>
      </c>
      <c r="L29" s="251">
        <v>1</v>
      </c>
      <c r="M29" s="254">
        <v>0</v>
      </c>
      <c r="N29" s="251">
        <v>0</v>
      </c>
      <c r="O29" s="254">
        <v>7</v>
      </c>
      <c r="P29" s="251">
        <v>10</v>
      </c>
      <c r="Q29" s="254">
        <v>0</v>
      </c>
      <c r="R29" s="251">
        <v>0</v>
      </c>
      <c r="S29" s="254">
        <v>0</v>
      </c>
      <c r="T29" s="261">
        <v>0</v>
      </c>
      <c r="U29" s="235">
        <f t="shared" si="2"/>
        <v>7</v>
      </c>
      <c r="V29" s="245">
        <f t="shared" si="3"/>
        <v>11</v>
      </c>
      <c r="W29" s="264">
        <f t="shared" si="1"/>
        <v>18</v>
      </c>
      <c r="X29" s="75"/>
      <c r="Y29" s="75"/>
      <c r="Z29" s="75"/>
    </row>
    <row r="30" spans="1:26" ht="13.8" x14ac:dyDescent="0.25">
      <c r="A30" s="183" t="s">
        <v>754</v>
      </c>
      <c r="B30" s="183" t="s">
        <v>755</v>
      </c>
      <c r="C30" s="164">
        <v>0</v>
      </c>
      <c r="D30" s="161">
        <v>0</v>
      </c>
      <c r="E30" s="247">
        <v>0</v>
      </c>
      <c r="F30" s="231">
        <v>1</v>
      </c>
      <c r="G30" s="254">
        <v>0</v>
      </c>
      <c r="H30" s="251">
        <v>0</v>
      </c>
      <c r="I30" s="254">
        <v>0</v>
      </c>
      <c r="J30" s="251">
        <v>0</v>
      </c>
      <c r="K30" s="254">
        <v>0</v>
      </c>
      <c r="L30" s="251">
        <v>0</v>
      </c>
      <c r="M30" s="254">
        <v>0</v>
      </c>
      <c r="N30" s="251">
        <v>0</v>
      </c>
      <c r="O30" s="254">
        <v>3</v>
      </c>
      <c r="P30" s="251">
        <v>4</v>
      </c>
      <c r="Q30" s="254">
        <v>0</v>
      </c>
      <c r="R30" s="251">
        <v>0</v>
      </c>
      <c r="S30" s="254">
        <v>0</v>
      </c>
      <c r="T30" s="261">
        <v>0</v>
      </c>
      <c r="U30" s="235">
        <f t="shared" si="2"/>
        <v>3</v>
      </c>
      <c r="V30" s="245">
        <f t="shared" si="3"/>
        <v>5</v>
      </c>
      <c r="W30" s="264">
        <f t="shared" si="1"/>
        <v>8</v>
      </c>
      <c r="X30" s="75"/>
      <c r="Y30" s="75"/>
      <c r="Z30" s="75"/>
    </row>
    <row r="31" spans="1:26" ht="13.8" x14ac:dyDescent="0.25">
      <c r="A31" s="183" t="s">
        <v>756</v>
      </c>
      <c r="B31" s="183" t="s">
        <v>757</v>
      </c>
      <c r="C31" s="164">
        <v>0</v>
      </c>
      <c r="D31" s="161">
        <v>0</v>
      </c>
      <c r="E31" s="237">
        <v>0</v>
      </c>
      <c r="F31" s="161">
        <v>0</v>
      </c>
      <c r="G31" s="164">
        <v>0</v>
      </c>
      <c r="H31" s="162">
        <v>0</v>
      </c>
      <c r="I31" s="164">
        <v>0</v>
      </c>
      <c r="J31" s="162">
        <v>0</v>
      </c>
      <c r="K31" s="164">
        <v>0</v>
      </c>
      <c r="L31" s="162">
        <v>0</v>
      </c>
      <c r="M31" s="164">
        <v>0</v>
      </c>
      <c r="N31" s="162">
        <v>0</v>
      </c>
      <c r="O31" s="164">
        <v>0</v>
      </c>
      <c r="P31" s="162">
        <v>0</v>
      </c>
      <c r="Q31" s="164">
        <v>0</v>
      </c>
      <c r="R31" s="162">
        <v>0</v>
      </c>
      <c r="S31" s="164">
        <v>0</v>
      </c>
      <c r="T31" s="162">
        <v>0</v>
      </c>
      <c r="U31" s="235">
        <f t="shared" si="2"/>
        <v>0</v>
      </c>
      <c r="V31" s="245">
        <f t="shared" si="3"/>
        <v>0</v>
      </c>
      <c r="W31" s="264">
        <f t="shared" si="1"/>
        <v>0</v>
      </c>
      <c r="X31" s="75"/>
      <c r="Y31" s="75"/>
      <c r="Z31" s="75"/>
    </row>
    <row r="32" spans="1:26" ht="13.8" x14ac:dyDescent="0.25">
      <c r="A32" s="183" t="s">
        <v>758</v>
      </c>
      <c r="B32" s="183" t="s">
        <v>759</v>
      </c>
      <c r="C32" s="164">
        <v>0</v>
      </c>
      <c r="D32" s="161">
        <v>0</v>
      </c>
      <c r="E32" s="247">
        <v>0</v>
      </c>
      <c r="F32" s="231">
        <v>0</v>
      </c>
      <c r="G32" s="254">
        <v>0</v>
      </c>
      <c r="H32" s="251">
        <v>0</v>
      </c>
      <c r="I32" s="254">
        <v>0</v>
      </c>
      <c r="J32" s="251">
        <v>0</v>
      </c>
      <c r="K32" s="254">
        <v>0</v>
      </c>
      <c r="L32" s="251">
        <v>0</v>
      </c>
      <c r="M32" s="254">
        <v>0</v>
      </c>
      <c r="N32" s="251">
        <v>0</v>
      </c>
      <c r="O32" s="254">
        <v>1</v>
      </c>
      <c r="P32" s="251">
        <v>3</v>
      </c>
      <c r="Q32" s="254">
        <v>0</v>
      </c>
      <c r="R32" s="251">
        <v>0</v>
      </c>
      <c r="S32" s="254">
        <v>0</v>
      </c>
      <c r="T32" s="261">
        <v>0</v>
      </c>
      <c r="U32" s="235">
        <f t="shared" si="2"/>
        <v>1</v>
      </c>
      <c r="V32" s="245">
        <f t="shared" si="3"/>
        <v>3</v>
      </c>
      <c r="W32" s="264">
        <f t="shared" si="1"/>
        <v>4</v>
      </c>
      <c r="X32" s="75"/>
      <c r="Y32" s="75"/>
      <c r="Z32" s="75"/>
    </row>
    <row r="33" spans="1:26" ht="13.8" x14ac:dyDescent="0.25">
      <c r="A33" s="183" t="s">
        <v>760</v>
      </c>
      <c r="B33" s="183" t="s">
        <v>761</v>
      </c>
      <c r="C33" s="164">
        <v>0</v>
      </c>
      <c r="D33" s="161">
        <v>0</v>
      </c>
      <c r="E33" s="247">
        <v>0</v>
      </c>
      <c r="F33" s="231">
        <v>0</v>
      </c>
      <c r="G33" s="254">
        <v>0</v>
      </c>
      <c r="H33" s="251">
        <v>0</v>
      </c>
      <c r="I33" s="254">
        <v>0</v>
      </c>
      <c r="J33" s="251">
        <v>0</v>
      </c>
      <c r="K33" s="254">
        <v>0</v>
      </c>
      <c r="L33" s="251">
        <v>0</v>
      </c>
      <c r="M33" s="254">
        <v>0</v>
      </c>
      <c r="N33" s="251">
        <v>0</v>
      </c>
      <c r="O33" s="254">
        <v>1</v>
      </c>
      <c r="P33" s="251">
        <v>6</v>
      </c>
      <c r="Q33" s="254">
        <v>0</v>
      </c>
      <c r="R33" s="251">
        <v>0</v>
      </c>
      <c r="S33" s="254">
        <v>0</v>
      </c>
      <c r="T33" s="261">
        <v>0</v>
      </c>
      <c r="U33" s="235">
        <f t="shared" si="2"/>
        <v>1</v>
      </c>
      <c r="V33" s="245">
        <f t="shared" si="3"/>
        <v>6</v>
      </c>
      <c r="W33" s="264">
        <f t="shared" si="1"/>
        <v>7</v>
      </c>
      <c r="X33" s="75"/>
      <c r="Y33" s="75"/>
      <c r="Z33" s="75"/>
    </row>
    <row r="34" spans="1:26" ht="13.8" x14ac:dyDescent="0.25">
      <c r="A34" s="183" t="s">
        <v>762</v>
      </c>
      <c r="B34" s="183" t="s">
        <v>763</v>
      </c>
      <c r="C34" s="164">
        <v>0</v>
      </c>
      <c r="D34" s="162">
        <v>0</v>
      </c>
      <c r="E34" s="164">
        <v>0</v>
      </c>
      <c r="F34" s="161">
        <v>0</v>
      </c>
      <c r="G34" s="164">
        <v>0</v>
      </c>
      <c r="H34" s="162">
        <v>0</v>
      </c>
      <c r="I34" s="164">
        <v>0</v>
      </c>
      <c r="J34" s="162">
        <v>0</v>
      </c>
      <c r="K34" s="164">
        <v>0</v>
      </c>
      <c r="L34" s="162">
        <v>0</v>
      </c>
      <c r="M34" s="164">
        <v>0</v>
      </c>
      <c r="N34" s="162">
        <v>0</v>
      </c>
      <c r="O34" s="164">
        <v>0</v>
      </c>
      <c r="P34" s="162">
        <v>0</v>
      </c>
      <c r="Q34" s="164">
        <v>0</v>
      </c>
      <c r="R34" s="162">
        <v>0</v>
      </c>
      <c r="S34" s="164">
        <v>0</v>
      </c>
      <c r="T34" s="162">
        <v>0</v>
      </c>
      <c r="U34" s="235">
        <f t="shared" si="2"/>
        <v>0</v>
      </c>
      <c r="V34" s="245">
        <f t="shared" si="3"/>
        <v>0</v>
      </c>
      <c r="W34" s="264">
        <f t="shared" si="1"/>
        <v>0</v>
      </c>
      <c r="X34" s="75"/>
      <c r="Y34" s="75"/>
      <c r="Z34" s="75"/>
    </row>
    <row r="35" spans="1:26" ht="13.8" x14ac:dyDescent="0.25">
      <c r="A35" s="183" t="s">
        <v>764</v>
      </c>
      <c r="B35" s="183" t="s">
        <v>765</v>
      </c>
      <c r="C35" s="164">
        <v>0</v>
      </c>
      <c r="D35" s="161">
        <v>0</v>
      </c>
      <c r="E35" s="239">
        <v>0</v>
      </c>
      <c r="F35" s="231">
        <v>0</v>
      </c>
      <c r="G35" s="254">
        <v>0</v>
      </c>
      <c r="H35" s="251">
        <v>0</v>
      </c>
      <c r="I35" s="254">
        <v>1</v>
      </c>
      <c r="J35" s="251">
        <v>0</v>
      </c>
      <c r="K35" s="254">
        <v>0</v>
      </c>
      <c r="L35" s="251">
        <v>0</v>
      </c>
      <c r="M35" s="254">
        <v>0</v>
      </c>
      <c r="N35" s="251">
        <v>0</v>
      </c>
      <c r="O35" s="254">
        <v>1</v>
      </c>
      <c r="P35" s="251">
        <v>10</v>
      </c>
      <c r="Q35" s="254">
        <v>0</v>
      </c>
      <c r="R35" s="251">
        <v>1</v>
      </c>
      <c r="S35" s="254">
        <v>1</v>
      </c>
      <c r="T35" s="261">
        <v>0</v>
      </c>
      <c r="U35" s="235">
        <f t="shared" si="2"/>
        <v>3</v>
      </c>
      <c r="V35" s="245">
        <f t="shared" si="3"/>
        <v>11</v>
      </c>
      <c r="W35" s="264">
        <f t="shared" si="1"/>
        <v>14</v>
      </c>
      <c r="X35" s="75"/>
      <c r="Y35" s="75"/>
      <c r="Z35" s="75"/>
    </row>
    <row r="36" spans="1:26" ht="13.8" x14ac:dyDescent="0.25">
      <c r="A36" s="183" t="s">
        <v>766</v>
      </c>
      <c r="B36" s="183" t="s">
        <v>767</v>
      </c>
      <c r="C36" s="164">
        <v>0</v>
      </c>
      <c r="D36" s="161">
        <v>0</v>
      </c>
      <c r="E36" s="239">
        <v>1</v>
      </c>
      <c r="F36" s="231">
        <v>1</v>
      </c>
      <c r="G36" s="254">
        <v>0</v>
      </c>
      <c r="H36" s="251">
        <v>0</v>
      </c>
      <c r="I36" s="254">
        <v>0</v>
      </c>
      <c r="J36" s="251">
        <v>0</v>
      </c>
      <c r="K36" s="254">
        <v>0</v>
      </c>
      <c r="L36" s="251">
        <v>0</v>
      </c>
      <c r="M36" s="254">
        <v>0</v>
      </c>
      <c r="N36" s="251">
        <v>0</v>
      </c>
      <c r="O36" s="254">
        <v>1</v>
      </c>
      <c r="P36" s="251">
        <v>5</v>
      </c>
      <c r="Q36" s="254">
        <v>0</v>
      </c>
      <c r="R36" s="251">
        <v>0</v>
      </c>
      <c r="S36" s="254">
        <v>0</v>
      </c>
      <c r="T36" s="261">
        <v>0</v>
      </c>
      <c r="U36" s="235">
        <f t="shared" si="2"/>
        <v>2</v>
      </c>
      <c r="V36" s="245">
        <f t="shared" si="3"/>
        <v>6</v>
      </c>
      <c r="W36" s="264">
        <f t="shared" si="1"/>
        <v>8</v>
      </c>
      <c r="X36" s="75"/>
      <c r="Y36" s="75"/>
      <c r="Z36" s="75"/>
    </row>
    <row r="37" spans="1:26" ht="13.8" x14ac:dyDescent="0.25">
      <c r="A37" s="183" t="s">
        <v>768</v>
      </c>
      <c r="B37" s="183" t="s">
        <v>769</v>
      </c>
      <c r="C37" s="164">
        <v>0</v>
      </c>
      <c r="D37" s="161">
        <v>0</v>
      </c>
      <c r="E37" s="239">
        <v>0</v>
      </c>
      <c r="F37" s="231">
        <v>0</v>
      </c>
      <c r="G37" s="254">
        <v>0</v>
      </c>
      <c r="H37" s="251">
        <v>0</v>
      </c>
      <c r="I37" s="254">
        <v>0</v>
      </c>
      <c r="J37" s="251">
        <v>0</v>
      </c>
      <c r="K37" s="254">
        <v>0</v>
      </c>
      <c r="L37" s="251">
        <v>0</v>
      </c>
      <c r="M37" s="254">
        <v>0</v>
      </c>
      <c r="N37" s="251">
        <v>0</v>
      </c>
      <c r="O37" s="254">
        <v>1</v>
      </c>
      <c r="P37" s="251">
        <v>1</v>
      </c>
      <c r="Q37" s="254">
        <v>0</v>
      </c>
      <c r="R37" s="251">
        <v>0</v>
      </c>
      <c r="S37" s="254">
        <v>0</v>
      </c>
      <c r="T37" s="261">
        <v>0</v>
      </c>
      <c r="U37" s="235">
        <f t="shared" si="2"/>
        <v>1</v>
      </c>
      <c r="V37" s="245">
        <f t="shared" si="3"/>
        <v>1</v>
      </c>
      <c r="W37" s="264">
        <f t="shared" si="1"/>
        <v>2</v>
      </c>
      <c r="X37" s="75"/>
      <c r="Y37" s="75"/>
      <c r="Z37" s="75"/>
    </row>
    <row r="38" spans="1:26" ht="13.8" x14ac:dyDescent="0.25">
      <c r="A38" s="183" t="s">
        <v>770</v>
      </c>
      <c r="B38" s="183" t="s">
        <v>771</v>
      </c>
      <c r="C38" s="164">
        <v>0</v>
      </c>
      <c r="D38" s="161">
        <v>0</v>
      </c>
      <c r="E38" s="239">
        <v>0</v>
      </c>
      <c r="F38" s="231">
        <v>0</v>
      </c>
      <c r="G38" s="254">
        <v>0</v>
      </c>
      <c r="H38" s="251">
        <v>1</v>
      </c>
      <c r="I38" s="254">
        <v>0</v>
      </c>
      <c r="J38" s="251">
        <v>0</v>
      </c>
      <c r="K38" s="254">
        <v>0</v>
      </c>
      <c r="L38" s="251">
        <v>0</v>
      </c>
      <c r="M38" s="254">
        <v>0</v>
      </c>
      <c r="N38" s="251">
        <v>0</v>
      </c>
      <c r="O38" s="254">
        <v>3</v>
      </c>
      <c r="P38" s="251">
        <v>2</v>
      </c>
      <c r="Q38" s="254">
        <v>0</v>
      </c>
      <c r="R38" s="251">
        <v>0</v>
      </c>
      <c r="S38" s="254">
        <v>0</v>
      </c>
      <c r="T38" s="261">
        <v>0</v>
      </c>
      <c r="U38" s="235">
        <f t="shared" si="2"/>
        <v>3</v>
      </c>
      <c r="V38" s="245">
        <f t="shared" si="3"/>
        <v>3</v>
      </c>
      <c r="W38" s="264">
        <f t="shared" si="1"/>
        <v>6</v>
      </c>
      <c r="X38" s="75"/>
      <c r="Y38" s="75"/>
      <c r="Z38" s="75"/>
    </row>
    <row r="39" spans="1:26" ht="13.8" x14ac:dyDescent="0.25">
      <c r="A39" s="183" t="s">
        <v>1002</v>
      </c>
      <c r="B39" s="183" t="s">
        <v>1003</v>
      </c>
      <c r="C39" s="164">
        <v>0</v>
      </c>
      <c r="D39" s="161">
        <v>0</v>
      </c>
      <c r="E39" s="239">
        <v>0</v>
      </c>
      <c r="F39" s="231">
        <v>0</v>
      </c>
      <c r="G39" s="254">
        <v>0</v>
      </c>
      <c r="H39" s="251">
        <v>0</v>
      </c>
      <c r="I39" s="254">
        <v>0</v>
      </c>
      <c r="J39" s="251">
        <v>0</v>
      </c>
      <c r="K39" s="254">
        <v>0</v>
      </c>
      <c r="L39" s="251">
        <v>0</v>
      </c>
      <c r="M39" s="254">
        <v>0</v>
      </c>
      <c r="N39" s="251">
        <v>0</v>
      </c>
      <c r="O39" s="254">
        <v>1</v>
      </c>
      <c r="P39" s="251">
        <v>0</v>
      </c>
      <c r="Q39" s="254">
        <v>0</v>
      </c>
      <c r="R39" s="251">
        <v>0</v>
      </c>
      <c r="S39" s="254">
        <v>0</v>
      </c>
      <c r="T39" s="261">
        <v>0</v>
      </c>
      <c r="U39" s="235">
        <f t="shared" si="2"/>
        <v>1</v>
      </c>
      <c r="V39" s="245">
        <f t="shared" si="3"/>
        <v>0</v>
      </c>
      <c r="W39" s="264">
        <f t="shared" si="1"/>
        <v>1</v>
      </c>
      <c r="X39" s="75"/>
      <c r="Y39" s="75"/>
      <c r="Z39" s="75"/>
    </row>
    <row r="40" spans="1:26" ht="13.8" x14ac:dyDescent="0.25">
      <c r="A40" s="183" t="s">
        <v>772</v>
      </c>
      <c r="B40" s="183" t="s">
        <v>773</v>
      </c>
      <c r="C40" s="164">
        <v>0</v>
      </c>
      <c r="D40" s="161">
        <v>0</v>
      </c>
      <c r="E40" s="239">
        <v>0</v>
      </c>
      <c r="F40" s="231">
        <v>0</v>
      </c>
      <c r="G40" s="254">
        <v>0</v>
      </c>
      <c r="H40" s="251">
        <v>0</v>
      </c>
      <c r="I40" s="254">
        <v>0</v>
      </c>
      <c r="J40" s="251">
        <v>0</v>
      </c>
      <c r="K40" s="254">
        <v>0</v>
      </c>
      <c r="L40" s="251">
        <v>0</v>
      </c>
      <c r="M40" s="254">
        <v>0</v>
      </c>
      <c r="N40" s="251">
        <v>0</v>
      </c>
      <c r="O40" s="254">
        <v>3</v>
      </c>
      <c r="P40" s="251">
        <v>3</v>
      </c>
      <c r="Q40" s="254">
        <v>0</v>
      </c>
      <c r="R40" s="251">
        <v>1</v>
      </c>
      <c r="S40" s="254">
        <v>0</v>
      </c>
      <c r="T40" s="261">
        <v>0</v>
      </c>
      <c r="U40" s="235">
        <f t="shared" si="2"/>
        <v>3</v>
      </c>
      <c r="V40" s="245">
        <f t="shared" si="3"/>
        <v>4</v>
      </c>
      <c r="W40" s="264">
        <f t="shared" si="1"/>
        <v>7</v>
      </c>
      <c r="X40" s="75"/>
      <c r="Y40" s="75"/>
      <c r="Z40" s="75"/>
    </row>
    <row r="41" spans="1:26" ht="13.8" x14ac:dyDescent="0.25">
      <c r="A41" s="183" t="s">
        <v>774</v>
      </c>
      <c r="B41" s="183" t="s">
        <v>775</v>
      </c>
      <c r="C41" s="164">
        <v>0</v>
      </c>
      <c r="D41" s="161">
        <v>0</v>
      </c>
      <c r="E41" s="239">
        <v>0</v>
      </c>
      <c r="F41" s="231">
        <v>0</v>
      </c>
      <c r="G41" s="254">
        <v>0</v>
      </c>
      <c r="H41" s="251">
        <v>0</v>
      </c>
      <c r="I41" s="254">
        <v>0</v>
      </c>
      <c r="J41" s="251">
        <v>0</v>
      </c>
      <c r="K41" s="254">
        <v>0</v>
      </c>
      <c r="L41" s="251">
        <v>0</v>
      </c>
      <c r="M41" s="254">
        <v>0</v>
      </c>
      <c r="N41" s="251">
        <v>0</v>
      </c>
      <c r="O41" s="254">
        <v>1</v>
      </c>
      <c r="P41" s="251">
        <v>2</v>
      </c>
      <c r="Q41" s="254">
        <v>0</v>
      </c>
      <c r="R41" s="251">
        <v>0</v>
      </c>
      <c r="S41" s="254">
        <v>0</v>
      </c>
      <c r="T41" s="261">
        <v>0</v>
      </c>
      <c r="U41" s="235">
        <f t="shared" si="2"/>
        <v>1</v>
      </c>
      <c r="V41" s="245">
        <f t="shared" si="3"/>
        <v>2</v>
      </c>
      <c r="W41" s="264">
        <f t="shared" si="1"/>
        <v>3</v>
      </c>
      <c r="X41" s="75"/>
      <c r="Y41" s="75"/>
      <c r="Z41" s="75"/>
    </row>
    <row r="42" spans="1:26" ht="13.8" x14ac:dyDescent="0.25">
      <c r="A42" s="183" t="s">
        <v>776</v>
      </c>
      <c r="B42" s="183" t="s">
        <v>777</v>
      </c>
      <c r="C42" s="164">
        <v>0</v>
      </c>
      <c r="D42" s="161">
        <v>0</v>
      </c>
      <c r="E42" s="239">
        <v>0</v>
      </c>
      <c r="F42" s="231">
        <v>1</v>
      </c>
      <c r="G42" s="254">
        <v>0</v>
      </c>
      <c r="H42" s="251">
        <v>0</v>
      </c>
      <c r="I42" s="254">
        <v>0</v>
      </c>
      <c r="J42" s="251">
        <v>0</v>
      </c>
      <c r="K42" s="254">
        <v>0</v>
      </c>
      <c r="L42" s="251">
        <v>3</v>
      </c>
      <c r="M42" s="254">
        <v>0</v>
      </c>
      <c r="N42" s="251">
        <v>0</v>
      </c>
      <c r="O42" s="254">
        <v>3</v>
      </c>
      <c r="P42" s="251">
        <v>0</v>
      </c>
      <c r="Q42" s="254">
        <v>0</v>
      </c>
      <c r="R42" s="251">
        <v>0</v>
      </c>
      <c r="S42" s="254">
        <v>0</v>
      </c>
      <c r="T42" s="261">
        <v>0</v>
      </c>
      <c r="U42" s="235">
        <f t="shared" si="2"/>
        <v>3</v>
      </c>
      <c r="V42" s="245">
        <f t="shared" si="3"/>
        <v>4</v>
      </c>
      <c r="W42" s="264">
        <f t="shared" si="1"/>
        <v>7</v>
      </c>
      <c r="X42" s="75"/>
      <c r="Y42" s="75"/>
      <c r="Z42" s="75"/>
    </row>
    <row r="43" spans="1:26" ht="13.8" x14ac:dyDescent="0.25">
      <c r="A43" s="183" t="s">
        <v>778</v>
      </c>
      <c r="B43" s="183" t="s">
        <v>779</v>
      </c>
      <c r="C43" s="164">
        <v>0</v>
      </c>
      <c r="D43" s="161">
        <v>0</v>
      </c>
      <c r="E43" s="239">
        <v>0</v>
      </c>
      <c r="F43" s="231">
        <v>0</v>
      </c>
      <c r="G43" s="254">
        <v>0</v>
      </c>
      <c r="H43" s="251">
        <v>0</v>
      </c>
      <c r="I43" s="254">
        <v>0</v>
      </c>
      <c r="J43" s="251">
        <v>0</v>
      </c>
      <c r="K43" s="254">
        <v>0</v>
      </c>
      <c r="L43" s="251">
        <v>0</v>
      </c>
      <c r="M43" s="254">
        <v>0</v>
      </c>
      <c r="N43" s="251">
        <v>0</v>
      </c>
      <c r="O43" s="254">
        <v>2</v>
      </c>
      <c r="P43" s="251">
        <v>3</v>
      </c>
      <c r="Q43" s="254">
        <v>0</v>
      </c>
      <c r="R43" s="251">
        <v>0</v>
      </c>
      <c r="S43" s="254">
        <v>0</v>
      </c>
      <c r="T43" s="261">
        <v>0</v>
      </c>
      <c r="U43" s="235">
        <f t="shared" si="2"/>
        <v>2</v>
      </c>
      <c r="V43" s="245">
        <f t="shared" si="3"/>
        <v>3</v>
      </c>
      <c r="W43" s="264">
        <f t="shared" si="1"/>
        <v>5</v>
      </c>
      <c r="X43" s="75"/>
      <c r="Y43" s="75"/>
      <c r="Z43" s="75"/>
    </row>
    <row r="44" spans="1:26" ht="13.8" x14ac:dyDescent="0.25">
      <c r="A44" s="183" t="s">
        <v>780</v>
      </c>
      <c r="B44" s="183" t="s">
        <v>781</v>
      </c>
      <c r="C44" s="164">
        <v>0</v>
      </c>
      <c r="D44" s="161">
        <v>0</v>
      </c>
      <c r="E44" s="239">
        <v>0</v>
      </c>
      <c r="F44" s="231">
        <v>0</v>
      </c>
      <c r="G44" s="254">
        <v>0</v>
      </c>
      <c r="H44" s="251">
        <v>0</v>
      </c>
      <c r="I44" s="254">
        <v>0</v>
      </c>
      <c r="J44" s="251">
        <v>0</v>
      </c>
      <c r="K44" s="254">
        <v>1</v>
      </c>
      <c r="L44" s="251">
        <v>0</v>
      </c>
      <c r="M44" s="254">
        <v>0</v>
      </c>
      <c r="N44" s="251">
        <v>0</v>
      </c>
      <c r="O44" s="254">
        <v>3</v>
      </c>
      <c r="P44" s="251">
        <v>5</v>
      </c>
      <c r="Q44" s="254">
        <v>0</v>
      </c>
      <c r="R44" s="251">
        <v>0</v>
      </c>
      <c r="S44" s="254">
        <v>0</v>
      </c>
      <c r="T44" s="261">
        <v>0</v>
      </c>
      <c r="U44" s="235">
        <f t="shared" si="2"/>
        <v>4</v>
      </c>
      <c r="V44" s="245">
        <f t="shared" si="3"/>
        <v>5</v>
      </c>
      <c r="W44" s="264">
        <f t="shared" si="1"/>
        <v>9</v>
      </c>
      <c r="X44" s="75"/>
      <c r="Y44" s="75"/>
      <c r="Z44" s="75"/>
    </row>
    <row r="45" spans="1:26" ht="13.8" x14ac:dyDescent="0.25">
      <c r="A45" s="183" t="s">
        <v>782</v>
      </c>
      <c r="B45" s="183" t="s">
        <v>783</v>
      </c>
      <c r="C45" s="164">
        <v>0</v>
      </c>
      <c r="D45" s="161">
        <v>0</v>
      </c>
      <c r="E45" s="239">
        <v>0</v>
      </c>
      <c r="F45" s="231">
        <v>0</v>
      </c>
      <c r="G45" s="254">
        <v>0</v>
      </c>
      <c r="H45" s="251">
        <v>0</v>
      </c>
      <c r="I45" s="254">
        <v>0</v>
      </c>
      <c r="J45" s="251">
        <v>0</v>
      </c>
      <c r="K45" s="254">
        <v>0</v>
      </c>
      <c r="L45" s="251">
        <v>0</v>
      </c>
      <c r="M45" s="254">
        <v>0</v>
      </c>
      <c r="N45" s="251">
        <v>0</v>
      </c>
      <c r="O45" s="254">
        <v>2</v>
      </c>
      <c r="P45" s="251">
        <v>12</v>
      </c>
      <c r="Q45" s="254">
        <v>1</v>
      </c>
      <c r="R45" s="251">
        <v>0</v>
      </c>
      <c r="S45" s="254">
        <v>0</v>
      </c>
      <c r="T45" s="261">
        <v>0</v>
      </c>
      <c r="U45" s="235">
        <f t="shared" si="2"/>
        <v>3</v>
      </c>
      <c r="V45" s="245">
        <f t="shared" si="3"/>
        <v>12</v>
      </c>
      <c r="W45" s="264">
        <f t="shared" si="1"/>
        <v>15</v>
      </c>
      <c r="X45" s="75"/>
      <c r="Y45" s="75"/>
      <c r="Z45" s="75"/>
    </row>
    <row r="46" spans="1:26" ht="13.8" x14ac:dyDescent="0.25">
      <c r="A46" s="183" t="s">
        <v>784</v>
      </c>
      <c r="B46" s="183" t="s">
        <v>785</v>
      </c>
      <c r="C46" s="164">
        <v>0</v>
      </c>
      <c r="D46" s="161">
        <v>0</v>
      </c>
      <c r="E46" s="239">
        <v>0</v>
      </c>
      <c r="F46" s="231">
        <v>0</v>
      </c>
      <c r="G46" s="254">
        <v>0</v>
      </c>
      <c r="H46" s="251">
        <v>0</v>
      </c>
      <c r="I46" s="254">
        <v>0</v>
      </c>
      <c r="J46" s="251">
        <v>0</v>
      </c>
      <c r="K46" s="254">
        <v>0</v>
      </c>
      <c r="L46" s="251">
        <v>0</v>
      </c>
      <c r="M46" s="254">
        <v>0</v>
      </c>
      <c r="N46" s="251">
        <v>0</v>
      </c>
      <c r="O46" s="254">
        <v>0</v>
      </c>
      <c r="P46" s="251">
        <v>2</v>
      </c>
      <c r="Q46" s="254">
        <v>0</v>
      </c>
      <c r="R46" s="251">
        <v>0</v>
      </c>
      <c r="S46" s="254">
        <v>0</v>
      </c>
      <c r="T46" s="261">
        <v>0</v>
      </c>
      <c r="U46" s="235">
        <f t="shared" si="2"/>
        <v>0</v>
      </c>
      <c r="V46" s="245">
        <f t="shared" si="3"/>
        <v>2</v>
      </c>
      <c r="W46" s="264">
        <f t="shared" si="1"/>
        <v>2</v>
      </c>
      <c r="X46" s="75"/>
      <c r="Y46" s="75"/>
      <c r="Z46" s="75"/>
    </row>
    <row r="47" spans="1:26" ht="13.8" x14ac:dyDescent="0.25">
      <c r="A47" s="183" t="s">
        <v>786</v>
      </c>
      <c r="B47" s="183" t="s">
        <v>787</v>
      </c>
      <c r="C47" s="164">
        <v>0</v>
      </c>
      <c r="D47" s="161">
        <v>0</v>
      </c>
      <c r="E47" s="239">
        <v>0</v>
      </c>
      <c r="F47" s="231">
        <v>0</v>
      </c>
      <c r="G47" s="254">
        <v>0</v>
      </c>
      <c r="H47" s="251">
        <v>0</v>
      </c>
      <c r="I47" s="254">
        <v>0</v>
      </c>
      <c r="J47" s="251">
        <v>0</v>
      </c>
      <c r="K47" s="254">
        <v>0</v>
      </c>
      <c r="L47" s="251">
        <v>0</v>
      </c>
      <c r="M47" s="254">
        <v>0</v>
      </c>
      <c r="N47" s="251">
        <v>0</v>
      </c>
      <c r="O47" s="254">
        <v>0</v>
      </c>
      <c r="P47" s="251">
        <v>1</v>
      </c>
      <c r="Q47" s="254">
        <v>0</v>
      </c>
      <c r="R47" s="251">
        <v>0</v>
      </c>
      <c r="S47" s="254">
        <v>0</v>
      </c>
      <c r="T47" s="261">
        <v>0</v>
      </c>
      <c r="U47" s="235">
        <f t="shared" si="2"/>
        <v>0</v>
      </c>
      <c r="V47" s="245">
        <f t="shared" si="3"/>
        <v>1</v>
      </c>
      <c r="W47" s="264">
        <f t="shared" si="1"/>
        <v>1</v>
      </c>
      <c r="X47" s="75"/>
      <c r="Y47" s="75"/>
      <c r="Z47" s="75"/>
    </row>
    <row r="48" spans="1:26" ht="13.8" x14ac:dyDescent="0.25">
      <c r="A48" s="183" t="s">
        <v>788</v>
      </c>
      <c r="B48" s="183" t="s">
        <v>789</v>
      </c>
      <c r="C48" s="164">
        <v>0</v>
      </c>
      <c r="D48" s="161">
        <v>0</v>
      </c>
      <c r="E48" s="239">
        <v>2</v>
      </c>
      <c r="F48" s="231">
        <v>1</v>
      </c>
      <c r="G48" s="254">
        <v>0</v>
      </c>
      <c r="H48" s="251">
        <v>0</v>
      </c>
      <c r="I48" s="254">
        <v>0</v>
      </c>
      <c r="J48" s="251">
        <v>0</v>
      </c>
      <c r="K48" s="254">
        <v>0</v>
      </c>
      <c r="L48" s="251">
        <v>2</v>
      </c>
      <c r="M48" s="254">
        <v>0</v>
      </c>
      <c r="N48" s="251">
        <v>0</v>
      </c>
      <c r="O48" s="254">
        <v>5</v>
      </c>
      <c r="P48" s="251">
        <v>3</v>
      </c>
      <c r="Q48" s="254">
        <v>1</v>
      </c>
      <c r="R48" s="251">
        <v>2</v>
      </c>
      <c r="S48" s="254">
        <v>0</v>
      </c>
      <c r="T48" s="261">
        <v>0</v>
      </c>
      <c r="U48" s="235">
        <f t="shared" si="2"/>
        <v>8</v>
      </c>
      <c r="V48" s="245">
        <f t="shared" si="3"/>
        <v>8</v>
      </c>
      <c r="W48" s="264">
        <f t="shared" si="1"/>
        <v>16</v>
      </c>
      <c r="X48" s="75"/>
      <c r="Y48" s="75"/>
      <c r="Z48" s="75"/>
    </row>
    <row r="49" spans="1:26" ht="13.8" x14ac:dyDescent="0.25">
      <c r="A49" s="183" t="s">
        <v>790</v>
      </c>
      <c r="B49" s="183" t="s">
        <v>791</v>
      </c>
      <c r="C49" s="164">
        <v>0</v>
      </c>
      <c r="D49" s="161">
        <v>0</v>
      </c>
      <c r="E49" s="239">
        <v>0</v>
      </c>
      <c r="F49" s="231">
        <v>0</v>
      </c>
      <c r="G49" s="254">
        <v>0</v>
      </c>
      <c r="H49" s="251">
        <v>0</v>
      </c>
      <c r="I49" s="254">
        <v>0</v>
      </c>
      <c r="J49" s="251">
        <v>0</v>
      </c>
      <c r="K49" s="254">
        <v>1</v>
      </c>
      <c r="L49" s="251">
        <v>2</v>
      </c>
      <c r="M49" s="254">
        <v>0</v>
      </c>
      <c r="N49" s="251">
        <v>0</v>
      </c>
      <c r="O49" s="254">
        <v>4</v>
      </c>
      <c r="P49" s="251">
        <v>3</v>
      </c>
      <c r="Q49" s="254">
        <v>1</v>
      </c>
      <c r="R49" s="251">
        <v>0</v>
      </c>
      <c r="S49" s="254">
        <v>0</v>
      </c>
      <c r="T49" s="261">
        <v>0</v>
      </c>
      <c r="U49" s="235">
        <f t="shared" si="2"/>
        <v>6</v>
      </c>
      <c r="V49" s="245">
        <f t="shared" si="3"/>
        <v>5</v>
      </c>
      <c r="W49" s="264">
        <f t="shared" si="1"/>
        <v>11</v>
      </c>
      <c r="X49" s="75"/>
      <c r="Y49" s="75"/>
      <c r="Z49" s="75"/>
    </row>
    <row r="50" spans="1:26" ht="13.8" x14ac:dyDescent="0.25">
      <c r="A50" s="183" t="s">
        <v>1004</v>
      </c>
      <c r="B50" s="183" t="s">
        <v>1005</v>
      </c>
      <c r="C50" s="164">
        <v>0</v>
      </c>
      <c r="D50" s="161">
        <v>0</v>
      </c>
      <c r="E50" s="239">
        <v>0</v>
      </c>
      <c r="F50" s="231">
        <v>0</v>
      </c>
      <c r="G50" s="254">
        <v>0</v>
      </c>
      <c r="H50" s="251">
        <v>0</v>
      </c>
      <c r="I50" s="254">
        <v>0</v>
      </c>
      <c r="J50" s="251">
        <v>0</v>
      </c>
      <c r="K50" s="254">
        <v>0</v>
      </c>
      <c r="L50" s="251">
        <v>3</v>
      </c>
      <c r="M50" s="254">
        <v>0</v>
      </c>
      <c r="N50" s="251">
        <v>0</v>
      </c>
      <c r="O50" s="254">
        <v>1</v>
      </c>
      <c r="P50" s="251">
        <v>0</v>
      </c>
      <c r="Q50" s="254">
        <v>0</v>
      </c>
      <c r="R50" s="251">
        <v>0</v>
      </c>
      <c r="S50" s="254">
        <v>0</v>
      </c>
      <c r="T50" s="261">
        <v>0</v>
      </c>
      <c r="U50" s="235">
        <f t="shared" si="2"/>
        <v>1</v>
      </c>
      <c r="V50" s="245">
        <f t="shared" si="3"/>
        <v>3</v>
      </c>
      <c r="W50" s="264">
        <f t="shared" si="1"/>
        <v>4</v>
      </c>
      <c r="X50" s="75"/>
      <c r="Y50" s="75"/>
      <c r="Z50" s="75"/>
    </row>
    <row r="51" spans="1:26" ht="13.8" x14ac:dyDescent="0.25">
      <c r="A51" s="183" t="s">
        <v>792</v>
      </c>
      <c r="B51" s="183" t="s">
        <v>793</v>
      </c>
      <c r="C51" s="164">
        <v>0</v>
      </c>
      <c r="D51" s="161">
        <v>0</v>
      </c>
      <c r="E51" s="239">
        <v>0</v>
      </c>
      <c r="F51" s="231">
        <v>0</v>
      </c>
      <c r="G51" s="254">
        <v>0</v>
      </c>
      <c r="H51" s="251">
        <v>0</v>
      </c>
      <c r="I51" s="254">
        <v>0</v>
      </c>
      <c r="J51" s="251">
        <v>0</v>
      </c>
      <c r="K51" s="254">
        <v>0</v>
      </c>
      <c r="L51" s="251">
        <v>0</v>
      </c>
      <c r="M51" s="254">
        <v>0</v>
      </c>
      <c r="N51" s="251">
        <v>0</v>
      </c>
      <c r="O51" s="254">
        <v>1</v>
      </c>
      <c r="P51" s="251">
        <v>2</v>
      </c>
      <c r="Q51" s="254">
        <v>0</v>
      </c>
      <c r="R51" s="251">
        <v>0</v>
      </c>
      <c r="S51" s="254">
        <v>0</v>
      </c>
      <c r="T51" s="261">
        <v>0</v>
      </c>
      <c r="U51" s="235">
        <f t="shared" si="2"/>
        <v>1</v>
      </c>
      <c r="V51" s="245">
        <f t="shared" si="3"/>
        <v>2</v>
      </c>
      <c r="W51" s="264">
        <f t="shared" si="1"/>
        <v>3</v>
      </c>
      <c r="X51" s="75"/>
      <c r="Y51" s="75"/>
      <c r="Z51" s="75"/>
    </row>
    <row r="52" spans="1:26" ht="13.8" x14ac:dyDescent="0.25">
      <c r="A52" s="183" t="s">
        <v>794</v>
      </c>
      <c r="B52" s="183" t="s">
        <v>795</v>
      </c>
      <c r="C52" s="164">
        <v>0</v>
      </c>
      <c r="D52" s="161">
        <v>0</v>
      </c>
      <c r="E52" s="239">
        <v>1</v>
      </c>
      <c r="F52" s="231">
        <v>1</v>
      </c>
      <c r="G52" s="254">
        <v>0</v>
      </c>
      <c r="H52" s="251">
        <v>0</v>
      </c>
      <c r="I52" s="254">
        <v>0</v>
      </c>
      <c r="J52" s="251">
        <v>1</v>
      </c>
      <c r="K52" s="254">
        <v>0</v>
      </c>
      <c r="L52" s="251">
        <v>1</v>
      </c>
      <c r="M52" s="254">
        <v>0</v>
      </c>
      <c r="N52" s="251">
        <v>0</v>
      </c>
      <c r="O52" s="254">
        <v>2</v>
      </c>
      <c r="P52" s="251">
        <v>1</v>
      </c>
      <c r="Q52" s="254">
        <v>0</v>
      </c>
      <c r="R52" s="251">
        <v>0</v>
      </c>
      <c r="S52" s="254">
        <v>0</v>
      </c>
      <c r="T52" s="261">
        <v>0</v>
      </c>
      <c r="U52" s="235">
        <f t="shared" si="2"/>
        <v>3</v>
      </c>
      <c r="V52" s="245">
        <f t="shared" si="3"/>
        <v>4</v>
      </c>
      <c r="W52" s="264">
        <f t="shared" si="1"/>
        <v>7</v>
      </c>
      <c r="X52" s="75"/>
      <c r="Y52" s="75"/>
      <c r="Z52" s="75"/>
    </row>
    <row r="53" spans="1:26" ht="13.8" x14ac:dyDescent="0.25">
      <c r="A53" s="183" t="s">
        <v>796</v>
      </c>
      <c r="B53" s="183" t="s">
        <v>797</v>
      </c>
      <c r="C53" s="164">
        <v>0</v>
      </c>
      <c r="D53" s="161">
        <v>0</v>
      </c>
      <c r="E53" s="239">
        <v>0</v>
      </c>
      <c r="F53" s="231">
        <v>0</v>
      </c>
      <c r="G53" s="254">
        <v>0</v>
      </c>
      <c r="H53" s="251">
        <v>0</v>
      </c>
      <c r="I53" s="254">
        <v>0</v>
      </c>
      <c r="J53" s="251">
        <v>0</v>
      </c>
      <c r="K53" s="254">
        <v>0</v>
      </c>
      <c r="L53" s="251">
        <v>0</v>
      </c>
      <c r="M53" s="254">
        <v>0</v>
      </c>
      <c r="N53" s="251">
        <v>0</v>
      </c>
      <c r="O53" s="254">
        <v>6</v>
      </c>
      <c r="P53" s="251">
        <v>4</v>
      </c>
      <c r="Q53" s="254">
        <v>0</v>
      </c>
      <c r="R53" s="251">
        <v>1</v>
      </c>
      <c r="S53" s="254">
        <v>0</v>
      </c>
      <c r="T53" s="261">
        <v>0</v>
      </c>
      <c r="U53" s="235">
        <f t="shared" si="2"/>
        <v>6</v>
      </c>
      <c r="V53" s="245">
        <f t="shared" si="3"/>
        <v>5</v>
      </c>
      <c r="W53" s="264">
        <f t="shared" si="1"/>
        <v>11</v>
      </c>
      <c r="X53" s="75"/>
      <c r="Y53" s="75"/>
      <c r="Z53" s="75"/>
    </row>
    <row r="54" spans="1:26" ht="13.8" x14ac:dyDescent="0.25">
      <c r="A54" s="183" t="s">
        <v>798</v>
      </c>
      <c r="B54" s="183" t="s">
        <v>799</v>
      </c>
      <c r="C54" s="164">
        <v>0</v>
      </c>
      <c r="D54" s="161">
        <v>0</v>
      </c>
      <c r="E54" s="239">
        <v>0</v>
      </c>
      <c r="F54" s="231">
        <v>0</v>
      </c>
      <c r="G54" s="254">
        <v>0</v>
      </c>
      <c r="H54" s="251">
        <v>0</v>
      </c>
      <c r="I54" s="254">
        <v>0</v>
      </c>
      <c r="J54" s="251">
        <v>0</v>
      </c>
      <c r="K54" s="254">
        <v>0</v>
      </c>
      <c r="L54" s="251">
        <v>0</v>
      </c>
      <c r="M54" s="254">
        <v>0</v>
      </c>
      <c r="N54" s="251">
        <v>0</v>
      </c>
      <c r="O54" s="254">
        <v>0</v>
      </c>
      <c r="P54" s="251">
        <v>1</v>
      </c>
      <c r="Q54" s="254">
        <v>0</v>
      </c>
      <c r="R54" s="251">
        <v>0</v>
      </c>
      <c r="S54" s="254">
        <v>0</v>
      </c>
      <c r="T54" s="261">
        <v>0</v>
      </c>
      <c r="U54" s="235">
        <f t="shared" si="2"/>
        <v>0</v>
      </c>
      <c r="V54" s="245">
        <f t="shared" si="3"/>
        <v>1</v>
      </c>
      <c r="W54" s="264">
        <f t="shared" si="1"/>
        <v>1</v>
      </c>
      <c r="X54" s="75"/>
      <c r="Y54" s="75"/>
      <c r="Z54" s="75"/>
    </row>
    <row r="55" spans="1:26" ht="13.8" x14ac:dyDescent="0.25">
      <c r="A55" s="183" t="s">
        <v>800</v>
      </c>
      <c r="B55" s="183" t="s">
        <v>801</v>
      </c>
      <c r="C55" s="164">
        <v>0</v>
      </c>
      <c r="D55" s="161">
        <v>0</v>
      </c>
      <c r="E55" s="239">
        <v>0</v>
      </c>
      <c r="F55" s="231">
        <v>0</v>
      </c>
      <c r="G55" s="254">
        <v>0</v>
      </c>
      <c r="H55" s="251">
        <v>0</v>
      </c>
      <c r="I55" s="254">
        <v>0</v>
      </c>
      <c r="J55" s="251">
        <v>0</v>
      </c>
      <c r="K55" s="254">
        <v>0</v>
      </c>
      <c r="L55" s="251">
        <v>1</v>
      </c>
      <c r="M55" s="254">
        <v>0</v>
      </c>
      <c r="N55" s="251">
        <v>0</v>
      </c>
      <c r="O55" s="254">
        <v>0</v>
      </c>
      <c r="P55" s="251">
        <v>0</v>
      </c>
      <c r="Q55" s="254">
        <v>0</v>
      </c>
      <c r="R55" s="251">
        <v>0</v>
      </c>
      <c r="S55" s="254">
        <v>0</v>
      </c>
      <c r="T55" s="261">
        <v>0</v>
      </c>
      <c r="U55" s="235">
        <f t="shared" si="2"/>
        <v>0</v>
      </c>
      <c r="V55" s="245">
        <f t="shared" si="3"/>
        <v>1</v>
      </c>
      <c r="W55" s="264">
        <f t="shared" si="1"/>
        <v>1</v>
      </c>
      <c r="X55" s="75"/>
      <c r="Y55" s="75"/>
      <c r="Z55" s="75"/>
    </row>
    <row r="56" spans="1:26" ht="13.8" x14ac:dyDescent="0.25">
      <c r="A56" s="183" t="s">
        <v>802</v>
      </c>
      <c r="B56" s="183" t="s">
        <v>803</v>
      </c>
      <c r="C56" s="164">
        <v>0</v>
      </c>
      <c r="D56" s="161">
        <v>0</v>
      </c>
      <c r="E56" s="239">
        <v>1</v>
      </c>
      <c r="F56" s="231">
        <v>0</v>
      </c>
      <c r="G56" s="254">
        <v>0</v>
      </c>
      <c r="H56" s="251">
        <v>0</v>
      </c>
      <c r="I56" s="254">
        <v>0</v>
      </c>
      <c r="J56" s="251">
        <v>0</v>
      </c>
      <c r="K56" s="254">
        <v>0</v>
      </c>
      <c r="L56" s="251">
        <v>0</v>
      </c>
      <c r="M56" s="254">
        <v>0</v>
      </c>
      <c r="N56" s="251">
        <v>0</v>
      </c>
      <c r="O56" s="254">
        <v>6</v>
      </c>
      <c r="P56" s="251">
        <v>3</v>
      </c>
      <c r="Q56" s="254">
        <v>0</v>
      </c>
      <c r="R56" s="251">
        <v>0</v>
      </c>
      <c r="S56" s="254">
        <v>0</v>
      </c>
      <c r="T56" s="261">
        <v>1</v>
      </c>
      <c r="U56" s="235">
        <f t="shared" si="2"/>
        <v>7</v>
      </c>
      <c r="V56" s="245">
        <f t="shared" si="3"/>
        <v>4</v>
      </c>
      <c r="W56" s="264">
        <f t="shared" si="1"/>
        <v>11</v>
      </c>
      <c r="X56" s="75"/>
      <c r="Y56" s="75"/>
      <c r="Z56" s="75"/>
    </row>
    <row r="57" spans="1:26" ht="13.8" x14ac:dyDescent="0.25">
      <c r="A57" s="183" t="s">
        <v>804</v>
      </c>
      <c r="B57" s="183" t="s">
        <v>805</v>
      </c>
      <c r="C57" s="164">
        <v>0</v>
      </c>
      <c r="D57" s="161">
        <v>0</v>
      </c>
      <c r="E57" s="239">
        <v>0</v>
      </c>
      <c r="F57" s="231">
        <v>0</v>
      </c>
      <c r="G57" s="254">
        <v>0</v>
      </c>
      <c r="H57" s="251">
        <v>0</v>
      </c>
      <c r="I57" s="254">
        <v>1</v>
      </c>
      <c r="J57" s="251">
        <v>0</v>
      </c>
      <c r="K57" s="254">
        <v>0</v>
      </c>
      <c r="L57" s="251">
        <v>0</v>
      </c>
      <c r="M57" s="254">
        <v>0</v>
      </c>
      <c r="N57" s="251">
        <v>0</v>
      </c>
      <c r="O57" s="254">
        <v>0</v>
      </c>
      <c r="P57" s="251">
        <v>1</v>
      </c>
      <c r="Q57" s="254">
        <v>0</v>
      </c>
      <c r="R57" s="251">
        <v>0</v>
      </c>
      <c r="S57" s="254">
        <v>0</v>
      </c>
      <c r="T57" s="261">
        <v>0</v>
      </c>
      <c r="U57" s="235">
        <f t="shared" si="2"/>
        <v>1</v>
      </c>
      <c r="V57" s="245">
        <f t="shared" si="3"/>
        <v>1</v>
      </c>
      <c r="W57" s="264">
        <f t="shared" si="1"/>
        <v>2</v>
      </c>
      <c r="X57" s="75"/>
      <c r="Y57" s="75"/>
      <c r="Z57" s="75"/>
    </row>
    <row r="58" spans="1:26" ht="13.8" x14ac:dyDescent="0.25">
      <c r="A58" s="183" t="s">
        <v>806</v>
      </c>
      <c r="B58" s="183" t="s">
        <v>807</v>
      </c>
      <c r="C58" s="164">
        <v>0</v>
      </c>
      <c r="D58" s="161">
        <v>0</v>
      </c>
      <c r="E58" s="239">
        <v>1</v>
      </c>
      <c r="F58" s="231">
        <v>0</v>
      </c>
      <c r="G58" s="254">
        <v>0</v>
      </c>
      <c r="H58" s="251">
        <v>0</v>
      </c>
      <c r="I58" s="254">
        <v>0</v>
      </c>
      <c r="J58" s="251">
        <v>0</v>
      </c>
      <c r="K58" s="254">
        <v>0</v>
      </c>
      <c r="L58" s="251">
        <v>0</v>
      </c>
      <c r="M58" s="254">
        <v>0</v>
      </c>
      <c r="N58" s="251">
        <v>0</v>
      </c>
      <c r="O58" s="254">
        <v>2</v>
      </c>
      <c r="P58" s="251">
        <v>4</v>
      </c>
      <c r="Q58" s="254">
        <v>0</v>
      </c>
      <c r="R58" s="251">
        <v>0</v>
      </c>
      <c r="S58" s="254">
        <v>0</v>
      </c>
      <c r="T58" s="261">
        <v>0</v>
      </c>
      <c r="U58" s="235">
        <f t="shared" si="2"/>
        <v>3</v>
      </c>
      <c r="V58" s="245">
        <f t="shared" si="3"/>
        <v>4</v>
      </c>
      <c r="W58" s="264">
        <f t="shared" si="1"/>
        <v>7</v>
      </c>
      <c r="X58" s="75"/>
      <c r="Y58" s="75"/>
      <c r="Z58" s="75"/>
    </row>
    <row r="59" spans="1:26" ht="13.8" x14ac:dyDescent="0.25">
      <c r="A59" s="183" t="s">
        <v>808</v>
      </c>
      <c r="B59" s="183" t="s">
        <v>809</v>
      </c>
      <c r="C59" s="164">
        <v>0</v>
      </c>
      <c r="D59" s="161">
        <v>0</v>
      </c>
      <c r="E59" s="239">
        <v>0</v>
      </c>
      <c r="F59" s="231">
        <v>0</v>
      </c>
      <c r="G59" s="254">
        <v>0</v>
      </c>
      <c r="H59" s="251">
        <v>0</v>
      </c>
      <c r="I59" s="254">
        <v>1</v>
      </c>
      <c r="J59" s="251">
        <v>0</v>
      </c>
      <c r="K59" s="254">
        <v>1</v>
      </c>
      <c r="L59" s="251">
        <v>3</v>
      </c>
      <c r="M59" s="254">
        <v>0</v>
      </c>
      <c r="N59" s="251">
        <v>0</v>
      </c>
      <c r="O59" s="254">
        <v>6</v>
      </c>
      <c r="P59" s="251">
        <v>13</v>
      </c>
      <c r="Q59" s="254">
        <v>1</v>
      </c>
      <c r="R59" s="251">
        <v>0</v>
      </c>
      <c r="S59" s="254">
        <v>1</v>
      </c>
      <c r="T59" s="261">
        <v>0</v>
      </c>
      <c r="U59" s="235">
        <f t="shared" si="2"/>
        <v>10</v>
      </c>
      <c r="V59" s="245">
        <f t="shared" si="3"/>
        <v>16</v>
      </c>
      <c r="W59" s="264">
        <f t="shared" si="1"/>
        <v>26</v>
      </c>
      <c r="X59" s="75"/>
      <c r="Y59" s="75"/>
      <c r="Z59" s="75"/>
    </row>
    <row r="60" spans="1:26" ht="13.8" x14ac:dyDescent="0.25">
      <c r="A60" s="183" t="s">
        <v>810</v>
      </c>
      <c r="B60" s="183" t="s">
        <v>811</v>
      </c>
      <c r="C60" s="164">
        <v>0</v>
      </c>
      <c r="D60" s="161">
        <v>0</v>
      </c>
      <c r="E60" s="239">
        <v>0</v>
      </c>
      <c r="F60" s="231">
        <v>1</v>
      </c>
      <c r="G60" s="254">
        <v>0</v>
      </c>
      <c r="H60" s="251">
        <v>0</v>
      </c>
      <c r="I60" s="254">
        <v>0</v>
      </c>
      <c r="J60" s="251">
        <v>0</v>
      </c>
      <c r="K60" s="254">
        <v>4</v>
      </c>
      <c r="L60" s="251">
        <v>8</v>
      </c>
      <c r="M60" s="254">
        <v>0</v>
      </c>
      <c r="N60" s="251">
        <v>0</v>
      </c>
      <c r="O60" s="254">
        <v>11</v>
      </c>
      <c r="P60" s="251">
        <v>13</v>
      </c>
      <c r="Q60" s="254">
        <v>0</v>
      </c>
      <c r="R60" s="251">
        <v>1</v>
      </c>
      <c r="S60" s="254">
        <v>1</v>
      </c>
      <c r="T60" s="261">
        <v>0</v>
      </c>
      <c r="U60" s="235">
        <f t="shared" si="2"/>
        <v>16</v>
      </c>
      <c r="V60" s="245">
        <f t="shared" si="3"/>
        <v>23</v>
      </c>
      <c r="W60" s="264">
        <f t="shared" si="1"/>
        <v>39</v>
      </c>
      <c r="X60" s="75"/>
      <c r="Y60" s="75"/>
      <c r="Z60" s="75"/>
    </row>
    <row r="61" spans="1:26" ht="13.8" x14ac:dyDescent="0.25">
      <c r="A61" s="183" t="s">
        <v>812</v>
      </c>
      <c r="B61" s="183" t="s">
        <v>813</v>
      </c>
      <c r="C61" s="164">
        <v>0</v>
      </c>
      <c r="D61" s="161">
        <v>0</v>
      </c>
      <c r="E61" s="239">
        <v>0</v>
      </c>
      <c r="F61" s="231">
        <v>1</v>
      </c>
      <c r="G61" s="254">
        <v>0</v>
      </c>
      <c r="H61" s="251">
        <v>0</v>
      </c>
      <c r="I61" s="254">
        <v>0</v>
      </c>
      <c r="J61" s="251">
        <v>0</v>
      </c>
      <c r="K61" s="254">
        <v>1</v>
      </c>
      <c r="L61" s="251">
        <v>0</v>
      </c>
      <c r="M61" s="254">
        <v>0</v>
      </c>
      <c r="N61" s="251">
        <v>0</v>
      </c>
      <c r="O61" s="254">
        <v>17</v>
      </c>
      <c r="P61" s="251">
        <v>23</v>
      </c>
      <c r="Q61" s="254">
        <v>0</v>
      </c>
      <c r="R61" s="251">
        <v>1</v>
      </c>
      <c r="S61" s="254">
        <v>0</v>
      </c>
      <c r="T61" s="261">
        <v>0</v>
      </c>
      <c r="U61" s="235">
        <f t="shared" si="2"/>
        <v>18</v>
      </c>
      <c r="V61" s="245">
        <f t="shared" si="3"/>
        <v>25</v>
      </c>
      <c r="W61" s="264">
        <f t="shared" si="1"/>
        <v>43</v>
      </c>
      <c r="X61" s="75"/>
      <c r="Y61" s="75"/>
      <c r="Z61" s="75"/>
    </row>
    <row r="62" spans="1:26" ht="13.8" x14ac:dyDescent="0.25">
      <c r="A62" s="183" t="s">
        <v>814</v>
      </c>
      <c r="B62" s="183" t="s">
        <v>815</v>
      </c>
      <c r="C62" s="164">
        <v>0</v>
      </c>
      <c r="D62" s="161">
        <v>0</v>
      </c>
      <c r="E62" s="239">
        <v>13</v>
      </c>
      <c r="F62" s="231">
        <v>9</v>
      </c>
      <c r="G62" s="254">
        <v>0</v>
      </c>
      <c r="H62" s="251">
        <v>1</v>
      </c>
      <c r="I62" s="254">
        <v>3</v>
      </c>
      <c r="J62" s="251">
        <v>3</v>
      </c>
      <c r="K62" s="254">
        <v>8</v>
      </c>
      <c r="L62" s="251">
        <v>18</v>
      </c>
      <c r="M62" s="254">
        <v>0</v>
      </c>
      <c r="N62" s="251">
        <v>1</v>
      </c>
      <c r="O62" s="254">
        <v>208</v>
      </c>
      <c r="P62" s="251">
        <v>169</v>
      </c>
      <c r="Q62" s="254">
        <v>9</v>
      </c>
      <c r="R62" s="251">
        <v>10</v>
      </c>
      <c r="S62" s="254">
        <v>2</v>
      </c>
      <c r="T62" s="261">
        <v>0</v>
      </c>
      <c r="U62" s="235">
        <f t="shared" si="2"/>
        <v>243</v>
      </c>
      <c r="V62" s="245">
        <f t="shared" si="3"/>
        <v>211</v>
      </c>
      <c r="W62" s="264">
        <f t="shared" si="1"/>
        <v>454</v>
      </c>
      <c r="X62" s="75"/>
      <c r="Y62" s="75"/>
      <c r="Z62" s="75"/>
    </row>
    <row r="63" spans="1:26" ht="13.8" x14ac:dyDescent="0.25">
      <c r="A63" s="183" t="s">
        <v>816</v>
      </c>
      <c r="B63" s="183" t="s">
        <v>817</v>
      </c>
      <c r="C63" s="164">
        <v>0</v>
      </c>
      <c r="D63" s="161">
        <v>0</v>
      </c>
      <c r="E63" s="239">
        <v>0</v>
      </c>
      <c r="F63" s="231">
        <v>0</v>
      </c>
      <c r="G63" s="254">
        <v>0</v>
      </c>
      <c r="H63" s="251">
        <v>0</v>
      </c>
      <c r="I63" s="254">
        <v>0</v>
      </c>
      <c r="J63" s="251">
        <v>0</v>
      </c>
      <c r="K63" s="254">
        <v>0</v>
      </c>
      <c r="L63" s="251">
        <v>1</v>
      </c>
      <c r="M63" s="254">
        <v>0</v>
      </c>
      <c r="N63" s="251">
        <v>1</v>
      </c>
      <c r="O63" s="254">
        <v>7</v>
      </c>
      <c r="P63" s="251">
        <v>11</v>
      </c>
      <c r="Q63" s="254">
        <v>0</v>
      </c>
      <c r="R63" s="251">
        <v>0</v>
      </c>
      <c r="S63" s="254">
        <v>1</v>
      </c>
      <c r="T63" s="261">
        <v>0</v>
      </c>
      <c r="U63" s="235">
        <f t="shared" si="2"/>
        <v>8</v>
      </c>
      <c r="V63" s="245">
        <f t="shared" si="3"/>
        <v>13</v>
      </c>
      <c r="W63" s="264">
        <f t="shared" si="1"/>
        <v>21</v>
      </c>
      <c r="X63" s="75"/>
      <c r="Y63" s="75"/>
      <c r="Z63" s="75"/>
    </row>
    <row r="64" spans="1:26" ht="13.8" x14ac:dyDescent="0.25">
      <c r="A64" s="183" t="s">
        <v>818</v>
      </c>
      <c r="B64" s="183" t="s">
        <v>819</v>
      </c>
      <c r="C64" s="164">
        <v>0</v>
      </c>
      <c r="D64" s="161">
        <v>0</v>
      </c>
      <c r="E64" s="239">
        <v>0</v>
      </c>
      <c r="F64" s="231">
        <v>0</v>
      </c>
      <c r="G64" s="254">
        <v>0</v>
      </c>
      <c r="H64" s="251">
        <v>0</v>
      </c>
      <c r="I64" s="254">
        <v>0</v>
      </c>
      <c r="J64" s="251">
        <v>0</v>
      </c>
      <c r="K64" s="254">
        <v>0</v>
      </c>
      <c r="L64" s="251">
        <v>0</v>
      </c>
      <c r="M64" s="254">
        <v>0</v>
      </c>
      <c r="N64" s="251">
        <v>0</v>
      </c>
      <c r="O64" s="254">
        <v>1</v>
      </c>
      <c r="P64" s="251">
        <v>1</v>
      </c>
      <c r="Q64" s="254">
        <v>0</v>
      </c>
      <c r="R64" s="251">
        <v>0</v>
      </c>
      <c r="S64" s="254">
        <v>0</v>
      </c>
      <c r="T64" s="261">
        <v>0</v>
      </c>
      <c r="U64" s="235">
        <f t="shared" si="2"/>
        <v>1</v>
      </c>
      <c r="V64" s="245">
        <f t="shared" si="3"/>
        <v>1</v>
      </c>
      <c r="W64" s="264">
        <f t="shared" si="1"/>
        <v>2</v>
      </c>
      <c r="X64" s="75"/>
      <c r="Y64" s="75"/>
      <c r="Z64" s="75"/>
    </row>
    <row r="65" spans="1:26" ht="13.8" x14ac:dyDescent="0.25">
      <c r="A65" s="183" t="s">
        <v>820</v>
      </c>
      <c r="B65" s="183" t="s">
        <v>821</v>
      </c>
      <c r="C65" s="164">
        <v>0</v>
      </c>
      <c r="D65" s="161">
        <v>0</v>
      </c>
      <c r="E65" s="239">
        <v>0</v>
      </c>
      <c r="F65" s="231">
        <v>0</v>
      </c>
      <c r="G65" s="254">
        <v>0</v>
      </c>
      <c r="H65" s="251">
        <v>0</v>
      </c>
      <c r="I65" s="254">
        <v>0</v>
      </c>
      <c r="J65" s="251">
        <v>0</v>
      </c>
      <c r="K65" s="254">
        <v>0</v>
      </c>
      <c r="L65" s="251">
        <v>0</v>
      </c>
      <c r="M65" s="254">
        <v>0</v>
      </c>
      <c r="N65" s="251">
        <v>0</v>
      </c>
      <c r="O65" s="254">
        <v>0</v>
      </c>
      <c r="P65" s="251">
        <v>2</v>
      </c>
      <c r="Q65" s="254">
        <v>0</v>
      </c>
      <c r="R65" s="251">
        <v>0</v>
      </c>
      <c r="S65" s="254">
        <v>0</v>
      </c>
      <c r="T65" s="261">
        <v>0</v>
      </c>
      <c r="U65" s="235">
        <f t="shared" si="2"/>
        <v>0</v>
      </c>
      <c r="V65" s="245">
        <f t="shared" si="3"/>
        <v>2</v>
      </c>
      <c r="W65" s="264">
        <f t="shared" si="1"/>
        <v>2</v>
      </c>
      <c r="X65" s="75"/>
      <c r="Y65" s="75"/>
      <c r="Z65" s="75"/>
    </row>
    <row r="66" spans="1:26" ht="13.8" x14ac:dyDescent="0.25">
      <c r="A66" s="183" t="s">
        <v>822</v>
      </c>
      <c r="B66" s="183" t="s">
        <v>823</v>
      </c>
      <c r="C66" s="164">
        <v>0</v>
      </c>
      <c r="D66" s="161">
        <v>0</v>
      </c>
      <c r="E66" s="239">
        <v>0</v>
      </c>
      <c r="F66" s="231">
        <v>0</v>
      </c>
      <c r="G66" s="254">
        <v>0</v>
      </c>
      <c r="H66" s="251">
        <v>0</v>
      </c>
      <c r="I66" s="254">
        <v>0</v>
      </c>
      <c r="J66" s="251">
        <v>0</v>
      </c>
      <c r="K66" s="254">
        <v>0</v>
      </c>
      <c r="L66" s="251">
        <v>0</v>
      </c>
      <c r="M66" s="254">
        <v>0</v>
      </c>
      <c r="N66" s="251">
        <v>0</v>
      </c>
      <c r="O66" s="254">
        <v>1</v>
      </c>
      <c r="P66" s="251">
        <v>2</v>
      </c>
      <c r="Q66" s="254">
        <v>0</v>
      </c>
      <c r="R66" s="251">
        <v>0</v>
      </c>
      <c r="S66" s="254">
        <v>0</v>
      </c>
      <c r="T66" s="261">
        <v>0</v>
      </c>
      <c r="U66" s="235">
        <f t="shared" si="2"/>
        <v>1</v>
      </c>
      <c r="V66" s="245">
        <f t="shared" si="3"/>
        <v>2</v>
      </c>
      <c r="W66" s="264">
        <f t="shared" si="1"/>
        <v>3</v>
      </c>
      <c r="X66" s="75"/>
      <c r="Y66" s="75"/>
      <c r="Z66" s="75"/>
    </row>
    <row r="67" spans="1:26" ht="13.8" x14ac:dyDescent="0.25">
      <c r="A67" s="183" t="s">
        <v>824</v>
      </c>
      <c r="B67" s="183" t="s">
        <v>825</v>
      </c>
      <c r="C67" s="164">
        <v>0</v>
      </c>
      <c r="D67" s="161">
        <v>0</v>
      </c>
      <c r="E67" s="239">
        <v>0</v>
      </c>
      <c r="F67" s="231">
        <v>0</v>
      </c>
      <c r="G67" s="254">
        <v>1</v>
      </c>
      <c r="H67" s="251">
        <v>0</v>
      </c>
      <c r="I67" s="254">
        <v>0</v>
      </c>
      <c r="J67" s="251">
        <v>0</v>
      </c>
      <c r="K67" s="254">
        <v>0</v>
      </c>
      <c r="L67" s="251">
        <v>0</v>
      </c>
      <c r="M67" s="254">
        <v>0</v>
      </c>
      <c r="N67" s="251">
        <v>0</v>
      </c>
      <c r="O67" s="254">
        <v>17</v>
      </c>
      <c r="P67" s="251">
        <v>16</v>
      </c>
      <c r="Q67" s="254">
        <v>0</v>
      </c>
      <c r="R67" s="251">
        <v>1</v>
      </c>
      <c r="S67" s="254">
        <v>0</v>
      </c>
      <c r="T67" s="261">
        <v>0</v>
      </c>
      <c r="U67" s="235">
        <f t="shared" si="2"/>
        <v>18</v>
      </c>
      <c r="V67" s="245">
        <f t="shared" si="3"/>
        <v>17</v>
      </c>
      <c r="W67" s="264">
        <f t="shared" si="1"/>
        <v>35</v>
      </c>
      <c r="X67" s="75"/>
      <c r="Y67" s="75"/>
      <c r="Z67" s="75"/>
    </row>
    <row r="68" spans="1:26" ht="13.8" x14ac:dyDescent="0.25">
      <c r="A68" s="183" t="s">
        <v>826</v>
      </c>
      <c r="B68" s="183" t="s">
        <v>827</v>
      </c>
      <c r="C68" s="164">
        <v>0</v>
      </c>
      <c r="D68" s="161">
        <v>0</v>
      </c>
      <c r="E68" s="239">
        <v>0</v>
      </c>
      <c r="F68" s="231">
        <v>0</v>
      </c>
      <c r="G68" s="254">
        <v>0</v>
      </c>
      <c r="H68" s="251">
        <v>0</v>
      </c>
      <c r="I68" s="254">
        <v>0</v>
      </c>
      <c r="J68" s="251">
        <v>0</v>
      </c>
      <c r="K68" s="254">
        <v>0</v>
      </c>
      <c r="L68" s="251">
        <v>1</v>
      </c>
      <c r="M68" s="254">
        <v>0</v>
      </c>
      <c r="N68" s="251">
        <v>0</v>
      </c>
      <c r="O68" s="254">
        <v>12</v>
      </c>
      <c r="P68" s="251">
        <v>10</v>
      </c>
      <c r="Q68" s="254">
        <v>0</v>
      </c>
      <c r="R68" s="251">
        <v>0</v>
      </c>
      <c r="S68" s="254">
        <v>0</v>
      </c>
      <c r="T68" s="261">
        <v>0</v>
      </c>
      <c r="U68" s="235">
        <f t="shared" si="2"/>
        <v>12</v>
      </c>
      <c r="V68" s="245">
        <f t="shared" si="3"/>
        <v>11</v>
      </c>
      <c r="W68" s="264">
        <f t="shared" si="1"/>
        <v>23</v>
      </c>
      <c r="X68" s="75"/>
      <c r="Y68" s="75"/>
      <c r="Z68" s="75"/>
    </row>
    <row r="69" spans="1:26" ht="13.8" x14ac:dyDescent="0.25">
      <c r="A69" s="183" t="s">
        <v>828</v>
      </c>
      <c r="B69" s="183" t="s">
        <v>829</v>
      </c>
      <c r="C69" s="164">
        <v>0</v>
      </c>
      <c r="D69" s="161">
        <v>0</v>
      </c>
      <c r="E69" s="239">
        <v>0</v>
      </c>
      <c r="F69" s="231">
        <v>2</v>
      </c>
      <c r="G69" s="254">
        <v>0</v>
      </c>
      <c r="H69" s="251">
        <v>0</v>
      </c>
      <c r="I69" s="254">
        <v>0</v>
      </c>
      <c r="J69" s="251">
        <v>0</v>
      </c>
      <c r="K69" s="254">
        <v>0</v>
      </c>
      <c r="L69" s="251">
        <v>0</v>
      </c>
      <c r="M69" s="254">
        <v>0</v>
      </c>
      <c r="N69" s="251">
        <v>0</v>
      </c>
      <c r="O69" s="254">
        <v>6</v>
      </c>
      <c r="P69" s="251">
        <v>11</v>
      </c>
      <c r="Q69" s="254">
        <v>0</v>
      </c>
      <c r="R69" s="251">
        <v>1</v>
      </c>
      <c r="S69" s="254">
        <v>0</v>
      </c>
      <c r="T69" s="261">
        <v>0</v>
      </c>
      <c r="U69" s="235">
        <f t="shared" si="2"/>
        <v>6</v>
      </c>
      <c r="V69" s="245">
        <f t="shared" si="3"/>
        <v>14</v>
      </c>
      <c r="W69" s="264">
        <f t="shared" si="1"/>
        <v>20</v>
      </c>
      <c r="X69" s="75"/>
      <c r="Y69" s="75"/>
      <c r="Z69" s="75"/>
    </row>
    <row r="70" spans="1:26" ht="13.8" x14ac:dyDescent="0.25">
      <c r="A70" s="183" t="s">
        <v>830</v>
      </c>
      <c r="B70" s="183" t="s">
        <v>831</v>
      </c>
      <c r="C70" s="164">
        <v>0</v>
      </c>
      <c r="D70" s="161">
        <v>0</v>
      </c>
      <c r="E70" s="246">
        <v>0</v>
      </c>
      <c r="F70" s="161">
        <v>0</v>
      </c>
      <c r="G70" s="164">
        <v>0</v>
      </c>
      <c r="H70" s="162">
        <v>0</v>
      </c>
      <c r="I70" s="164">
        <v>0</v>
      </c>
      <c r="J70" s="162">
        <v>0</v>
      </c>
      <c r="K70" s="164">
        <v>0</v>
      </c>
      <c r="L70" s="162">
        <v>0</v>
      </c>
      <c r="M70" s="164">
        <v>0</v>
      </c>
      <c r="N70" s="162">
        <v>0</v>
      </c>
      <c r="O70" s="164">
        <v>0</v>
      </c>
      <c r="P70" s="162">
        <v>0</v>
      </c>
      <c r="Q70" s="164">
        <v>0</v>
      </c>
      <c r="R70" s="162">
        <v>0</v>
      </c>
      <c r="S70" s="164">
        <v>0</v>
      </c>
      <c r="T70" s="162">
        <v>0</v>
      </c>
      <c r="U70" s="235">
        <f t="shared" si="2"/>
        <v>0</v>
      </c>
      <c r="V70" s="245">
        <f t="shared" si="3"/>
        <v>0</v>
      </c>
      <c r="W70" s="264">
        <f t="shared" si="1"/>
        <v>0</v>
      </c>
      <c r="X70" s="75"/>
      <c r="Y70" s="75"/>
      <c r="Z70" s="75"/>
    </row>
    <row r="71" spans="1:26" ht="13.8" x14ac:dyDescent="0.25">
      <c r="A71" s="183" t="s">
        <v>832</v>
      </c>
      <c r="B71" s="183" t="s">
        <v>833</v>
      </c>
      <c r="C71" s="164">
        <v>0</v>
      </c>
      <c r="D71" s="161">
        <v>0</v>
      </c>
      <c r="E71" s="239">
        <v>0</v>
      </c>
      <c r="F71" s="231">
        <v>0</v>
      </c>
      <c r="G71" s="254">
        <v>0</v>
      </c>
      <c r="H71" s="251">
        <v>0</v>
      </c>
      <c r="I71" s="254">
        <v>0</v>
      </c>
      <c r="J71" s="251">
        <v>0</v>
      </c>
      <c r="K71" s="254">
        <v>0</v>
      </c>
      <c r="L71" s="251">
        <v>0</v>
      </c>
      <c r="M71" s="254">
        <v>0</v>
      </c>
      <c r="N71" s="251">
        <v>0</v>
      </c>
      <c r="O71" s="254">
        <v>0</v>
      </c>
      <c r="P71" s="251">
        <v>1</v>
      </c>
      <c r="Q71" s="254">
        <v>0</v>
      </c>
      <c r="R71" s="251">
        <v>0</v>
      </c>
      <c r="S71" s="254">
        <v>0</v>
      </c>
      <c r="T71" s="261">
        <v>0</v>
      </c>
      <c r="U71" s="235">
        <f t="shared" si="2"/>
        <v>0</v>
      </c>
      <c r="V71" s="245">
        <f t="shared" si="3"/>
        <v>1</v>
      </c>
      <c r="W71" s="264">
        <f t="shared" ref="W71:W100" si="4">U71+V71</f>
        <v>1</v>
      </c>
      <c r="X71" s="75"/>
      <c r="Y71" s="75"/>
      <c r="Z71" s="75"/>
    </row>
    <row r="72" spans="1:26" ht="13.8" x14ac:dyDescent="0.25">
      <c r="A72" s="183" t="s">
        <v>834</v>
      </c>
      <c r="B72" s="183" t="s">
        <v>835</v>
      </c>
      <c r="C72" s="164">
        <v>0</v>
      </c>
      <c r="D72" s="161">
        <v>0</v>
      </c>
      <c r="E72" s="239">
        <v>0</v>
      </c>
      <c r="F72" s="231">
        <v>0</v>
      </c>
      <c r="G72" s="254">
        <v>0</v>
      </c>
      <c r="H72" s="251">
        <v>0</v>
      </c>
      <c r="I72" s="254">
        <v>1</v>
      </c>
      <c r="J72" s="251">
        <v>1</v>
      </c>
      <c r="K72" s="254">
        <v>0</v>
      </c>
      <c r="L72" s="251">
        <v>4</v>
      </c>
      <c r="M72" s="254">
        <v>0</v>
      </c>
      <c r="N72" s="251">
        <v>0</v>
      </c>
      <c r="O72" s="254">
        <v>7</v>
      </c>
      <c r="P72" s="251">
        <v>7</v>
      </c>
      <c r="Q72" s="254">
        <v>0</v>
      </c>
      <c r="R72" s="251">
        <v>3</v>
      </c>
      <c r="S72" s="254">
        <v>0</v>
      </c>
      <c r="T72" s="261">
        <v>0</v>
      </c>
      <c r="U72" s="235">
        <f t="shared" ref="U72:V100" si="5">C72+E72+G72+I72+K72+M72+O72+Q72+S72</f>
        <v>8</v>
      </c>
      <c r="V72" s="245">
        <f t="shared" si="5"/>
        <v>15</v>
      </c>
      <c r="W72" s="264">
        <f t="shared" si="4"/>
        <v>23</v>
      </c>
      <c r="X72" s="75"/>
      <c r="Y72" s="75"/>
      <c r="Z72" s="75"/>
    </row>
    <row r="73" spans="1:26" ht="13.8" x14ac:dyDescent="0.25">
      <c r="A73" s="183" t="s">
        <v>836</v>
      </c>
      <c r="B73" s="183" t="s">
        <v>837</v>
      </c>
      <c r="C73" s="164">
        <v>0</v>
      </c>
      <c r="D73" s="161">
        <v>0</v>
      </c>
      <c r="E73" s="239">
        <v>0</v>
      </c>
      <c r="F73" s="231">
        <v>1</v>
      </c>
      <c r="G73" s="254">
        <v>0</v>
      </c>
      <c r="H73" s="251">
        <v>0</v>
      </c>
      <c r="I73" s="254">
        <v>0</v>
      </c>
      <c r="J73" s="251">
        <v>0</v>
      </c>
      <c r="K73" s="254">
        <v>0</v>
      </c>
      <c r="L73" s="251">
        <v>0</v>
      </c>
      <c r="M73" s="254">
        <v>0</v>
      </c>
      <c r="N73" s="251">
        <v>0</v>
      </c>
      <c r="O73" s="254">
        <v>0</v>
      </c>
      <c r="P73" s="251">
        <v>9</v>
      </c>
      <c r="Q73" s="254">
        <v>0</v>
      </c>
      <c r="R73" s="251">
        <v>0</v>
      </c>
      <c r="S73" s="254">
        <v>0</v>
      </c>
      <c r="T73" s="261">
        <v>0</v>
      </c>
      <c r="U73" s="235">
        <f t="shared" si="5"/>
        <v>0</v>
      </c>
      <c r="V73" s="245">
        <f t="shared" si="5"/>
        <v>10</v>
      </c>
      <c r="W73" s="264">
        <f t="shared" si="4"/>
        <v>10</v>
      </c>
      <c r="X73" s="75"/>
      <c r="Y73" s="75"/>
      <c r="Z73" s="75"/>
    </row>
    <row r="74" spans="1:26" ht="13.8" x14ac:dyDescent="0.25">
      <c r="A74" s="183" t="s">
        <v>1006</v>
      </c>
      <c r="B74" s="183" t="s">
        <v>1007</v>
      </c>
      <c r="C74" s="164">
        <v>0</v>
      </c>
      <c r="D74" s="161">
        <v>0</v>
      </c>
      <c r="E74" s="239">
        <v>0</v>
      </c>
      <c r="F74" s="231">
        <v>0</v>
      </c>
      <c r="G74" s="254">
        <v>0</v>
      </c>
      <c r="H74" s="251">
        <v>0</v>
      </c>
      <c r="I74" s="254">
        <v>0</v>
      </c>
      <c r="J74" s="251">
        <v>0</v>
      </c>
      <c r="K74" s="254">
        <v>0</v>
      </c>
      <c r="L74" s="251">
        <v>0</v>
      </c>
      <c r="M74" s="254">
        <v>0</v>
      </c>
      <c r="N74" s="251">
        <v>0</v>
      </c>
      <c r="O74" s="254">
        <v>1</v>
      </c>
      <c r="P74" s="251">
        <v>2</v>
      </c>
      <c r="Q74" s="254">
        <v>0</v>
      </c>
      <c r="R74" s="251">
        <v>0</v>
      </c>
      <c r="S74" s="254">
        <v>0</v>
      </c>
      <c r="T74" s="261">
        <v>0</v>
      </c>
      <c r="U74" s="235">
        <f t="shared" si="5"/>
        <v>1</v>
      </c>
      <c r="V74" s="245">
        <f t="shared" si="5"/>
        <v>2</v>
      </c>
      <c r="W74" s="264">
        <f t="shared" si="4"/>
        <v>3</v>
      </c>
      <c r="X74" s="75"/>
      <c r="Y74" s="75"/>
      <c r="Z74" s="75"/>
    </row>
    <row r="75" spans="1:26" ht="13.8" x14ac:dyDescent="0.25">
      <c r="A75" s="183" t="s">
        <v>838</v>
      </c>
      <c r="B75" s="183" t="s">
        <v>839</v>
      </c>
      <c r="C75" s="164">
        <v>0</v>
      </c>
      <c r="D75" s="161">
        <v>0</v>
      </c>
      <c r="E75" s="239">
        <v>0</v>
      </c>
      <c r="F75" s="231">
        <v>0</v>
      </c>
      <c r="G75" s="254">
        <v>0</v>
      </c>
      <c r="H75" s="251">
        <v>0</v>
      </c>
      <c r="I75" s="254">
        <v>0</v>
      </c>
      <c r="J75" s="251">
        <v>0</v>
      </c>
      <c r="K75" s="254">
        <v>0</v>
      </c>
      <c r="L75" s="251">
        <v>0</v>
      </c>
      <c r="M75" s="254">
        <v>0</v>
      </c>
      <c r="N75" s="251">
        <v>0</v>
      </c>
      <c r="O75" s="254">
        <v>2</v>
      </c>
      <c r="P75" s="251">
        <v>2</v>
      </c>
      <c r="Q75" s="254">
        <v>0</v>
      </c>
      <c r="R75" s="251">
        <v>0</v>
      </c>
      <c r="S75" s="254">
        <v>0</v>
      </c>
      <c r="T75" s="261">
        <v>0</v>
      </c>
      <c r="U75" s="235">
        <f t="shared" si="5"/>
        <v>2</v>
      </c>
      <c r="V75" s="245">
        <f t="shared" si="5"/>
        <v>2</v>
      </c>
      <c r="W75" s="264">
        <f t="shared" si="4"/>
        <v>4</v>
      </c>
      <c r="X75" s="75"/>
      <c r="Y75" s="75"/>
      <c r="Z75" s="75"/>
    </row>
    <row r="76" spans="1:26" ht="13.8" x14ac:dyDescent="0.25">
      <c r="A76" s="183" t="s">
        <v>840</v>
      </c>
      <c r="B76" s="183" t="s">
        <v>841</v>
      </c>
      <c r="C76" s="164">
        <v>0</v>
      </c>
      <c r="D76" s="161">
        <v>0</v>
      </c>
      <c r="E76" s="246">
        <v>0</v>
      </c>
      <c r="F76" s="161">
        <v>0</v>
      </c>
      <c r="G76" s="164">
        <v>0</v>
      </c>
      <c r="H76" s="162">
        <v>0</v>
      </c>
      <c r="I76" s="164">
        <v>0</v>
      </c>
      <c r="J76" s="162">
        <v>0</v>
      </c>
      <c r="K76" s="164">
        <v>0</v>
      </c>
      <c r="L76" s="162">
        <v>0</v>
      </c>
      <c r="M76" s="164">
        <v>0</v>
      </c>
      <c r="N76" s="162">
        <v>0</v>
      </c>
      <c r="O76" s="164">
        <v>0</v>
      </c>
      <c r="P76" s="162">
        <v>0</v>
      </c>
      <c r="Q76" s="164">
        <v>0</v>
      </c>
      <c r="R76" s="162">
        <v>0</v>
      </c>
      <c r="S76" s="164">
        <v>0</v>
      </c>
      <c r="T76" s="162">
        <v>0</v>
      </c>
      <c r="U76" s="235">
        <f t="shared" si="5"/>
        <v>0</v>
      </c>
      <c r="V76" s="245">
        <f t="shared" si="5"/>
        <v>0</v>
      </c>
      <c r="W76" s="264">
        <f t="shared" si="4"/>
        <v>0</v>
      </c>
      <c r="X76" s="75"/>
      <c r="Y76" s="75"/>
      <c r="Z76" s="75"/>
    </row>
    <row r="77" spans="1:26" ht="13.8" x14ac:dyDescent="0.25">
      <c r="A77" s="183" t="s">
        <v>842</v>
      </c>
      <c r="B77" s="183" t="s">
        <v>843</v>
      </c>
      <c r="C77" s="164">
        <v>0</v>
      </c>
      <c r="D77" s="161">
        <v>0</v>
      </c>
      <c r="E77" s="239">
        <v>0</v>
      </c>
      <c r="F77" s="231">
        <v>0</v>
      </c>
      <c r="G77" s="254">
        <v>0</v>
      </c>
      <c r="H77" s="251">
        <v>0</v>
      </c>
      <c r="I77" s="254">
        <v>0</v>
      </c>
      <c r="J77" s="251">
        <v>0</v>
      </c>
      <c r="K77" s="254">
        <v>1</v>
      </c>
      <c r="L77" s="251">
        <v>0</v>
      </c>
      <c r="M77" s="254">
        <v>0</v>
      </c>
      <c r="N77" s="251">
        <v>0</v>
      </c>
      <c r="O77" s="254">
        <v>0</v>
      </c>
      <c r="P77" s="251">
        <v>0</v>
      </c>
      <c r="Q77" s="254">
        <v>0</v>
      </c>
      <c r="R77" s="251">
        <v>0</v>
      </c>
      <c r="S77" s="254">
        <v>0</v>
      </c>
      <c r="T77" s="261">
        <v>0</v>
      </c>
      <c r="U77" s="235">
        <f t="shared" si="5"/>
        <v>1</v>
      </c>
      <c r="V77" s="245">
        <f t="shared" si="5"/>
        <v>0</v>
      </c>
      <c r="W77" s="264">
        <f t="shared" si="4"/>
        <v>1</v>
      </c>
      <c r="X77" s="75"/>
      <c r="Y77" s="75"/>
      <c r="Z77" s="75"/>
    </row>
    <row r="78" spans="1:26" ht="13.8" x14ac:dyDescent="0.25">
      <c r="A78" s="183" t="s">
        <v>844</v>
      </c>
      <c r="B78" s="183" t="s">
        <v>845</v>
      </c>
      <c r="C78" s="164">
        <v>0</v>
      </c>
      <c r="D78" s="161">
        <v>0</v>
      </c>
      <c r="E78" s="239">
        <v>0</v>
      </c>
      <c r="F78" s="231">
        <v>0</v>
      </c>
      <c r="G78" s="254">
        <v>0</v>
      </c>
      <c r="H78" s="251">
        <v>0</v>
      </c>
      <c r="I78" s="254">
        <v>0</v>
      </c>
      <c r="J78" s="251">
        <v>0</v>
      </c>
      <c r="K78" s="254">
        <v>0</v>
      </c>
      <c r="L78" s="251">
        <v>0</v>
      </c>
      <c r="M78" s="254">
        <v>0</v>
      </c>
      <c r="N78" s="251">
        <v>0</v>
      </c>
      <c r="O78" s="254">
        <v>6</v>
      </c>
      <c r="P78" s="251">
        <v>5</v>
      </c>
      <c r="Q78" s="254">
        <v>0</v>
      </c>
      <c r="R78" s="251">
        <v>0</v>
      </c>
      <c r="S78" s="254">
        <v>0</v>
      </c>
      <c r="T78" s="261">
        <v>0</v>
      </c>
      <c r="U78" s="235">
        <f t="shared" si="5"/>
        <v>6</v>
      </c>
      <c r="V78" s="245">
        <f t="shared" si="5"/>
        <v>5</v>
      </c>
      <c r="W78" s="264">
        <f t="shared" si="4"/>
        <v>11</v>
      </c>
      <c r="X78" s="75"/>
      <c r="Y78" s="75"/>
      <c r="Z78" s="75"/>
    </row>
    <row r="79" spans="1:26" ht="13.8" x14ac:dyDescent="0.25">
      <c r="A79" s="183" t="s">
        <v>846</v>
      </c>
      <c r="B79" s="183" t="s">
        <v>847</v>
      </c>
      <c r="C79" s="164">
        <v>0</v>
      </c>
      <c r="D79" s="161">
        <v>0</v>
      </c>
      <c r="E79" s="239">
        <v>0</v>
      </c>
      <c r="F79" s="231">
        <v>0</v>
      </c>
      <c r="G79" s="254">
        <v>0</v>
      </c>
      <c r="H79" s="251">
        <v>0</v>
      </c>
      <c r="I79" s="254">
        <v>0</v>
      </c>
      <c r="J79" s="251">
        <v>0</v>
      </c>
      <c r="K79" s="254">
        <v>0</v>
      </c>
      <c r="L79" s="251">
        <v>0</v>
      </c>
      <c r="M79" s="254">
        <v>0</v>
      </c>
      <c r="N79" s="251">
        <v>0</v>
      </c>
      <c r="O79" s="254">
        <v>1</v>
      </c>
      <c r="P79" s="251">
        <v>0</v>
      </c>
      <c r="Q79" s="254">
        <v>0</v>
      </c>
      <c r="R79" s="251">
        <v>0</v>
      </c>
      <c r="S79" s="254">
        <v>0</v>
      </c>
      <c r="T79" s="261">
        <v>0</v>
      </c>
      <c r="U79" s="235">
        <f t="shared" si="5"/>
        <v>1</v>
      </c>
      <c r="V79" s="245">
        <f t="shared" si="5"/>
        <v>0</v>
      </c>
      <c r="W79" s="264">
        <f t="shared" si="4"/>
        <v>1</v>
      </c>
      <c r="X79" s="75"/>
      <c r="Y79" s="75"/>
      <c r="Z79" s="75"/>
    </row>
    <row r="80" spans="1:26" ht="13.8" x14ac:dyDescent="0.25">
      <c r="A80" s="183" t="s">
        <v>848</v>
      </c>
      <c r="B80" s="183" t="s">
        <v>849</v>
      </c>
      <c r="C80" s="164">
        <v>0</v>
      </c>
      <c r="D80" s="161">
        <v>0</v>
      </c>
      <c r="E80" s="239">
        <v>0</v>
      </c>
      <c r="F80" s="231">
        <v>1</v>
      </c>
      <c r="G80" s="254">
        <v>0</v>
      </c>
      <c r="H80" s="251">
        <v>0</v>
      </c>
      <c r="I80" s="254">
        <v>0</v>
      </c>
      <c r="J80" s="251">
        <v>0</v>
      </c>
      <c r="K80" s="254">
        <v>0</v>
      </c>
      <c r="L80" s="251">
        <v>0</v>
      </c>
      <c r="M80" s="254">
        <v>0</v>
      </c>
      <c r="N80" s="251">
        <v>0</v>
      </c>
      <c r="O80" s="254">
        <v>6</v>
      </c>
      <c r="P80" s="251">
        <v>6</v>
      </c>
      <c r="Q80" s="254">
        <v>0</v>
      </c>
      <c r="R80" s="251">
        <v>0</v>
      </c>
      <c r="S80" s="254">
        <v>0</v>
      </c>
      <c r="T80" s="261">
        <v>0</v>
      </c>
      <c r="U80" s="235">
        <f t="shared" si="5"/>
        <v>6</v>
      </c>
      <c r="V80" s="245">
        <f t="shared" si="5"/>
        <v>7</v>
      </c>
      <c r="W80" s="264">
        <f t="shared" si="4"/>
        <v>13</v>
      </c>
      <c r="X80" s="75"/>
      <c r="Y80" s="75"/>
      <c r="Z80" s="75"/>
    </row>
    <row r="81" spans="1:26" ht="13.8" x14ac:dyDescent="0.25">
      <c r="A81" s="183" t="s">
        <v>850</v>
      </c>
      <c r="B81" s="183" t="s">
        <v>851</v>
      </c>
      <c r="C81" s="164">
        <v>0</v>
      </c>
      <c r="D81" s="161">
        <v>0</v>
      </c>
      <c r="E81" s="239">
        <v>5</v>
      </c>
      <c r="F81" s="231">
        <v>4</v>
      </c>
      <c r="G81" s="254">
        <v>2</v>
      </c>
      <c r="H81" s="251">
        <v>0</v>
      </c>
      <c r="I81" s="254">
        <v>2</v>
      </c>
      <c r="J81" s="251">
        <v>3</v>
      </c>
      <c r="K81" s="254">
        <v>24</v>
      </c>
      <c r="L81" s="251">
        <v>29</v>
      </c>
      <c r="M81" s="254">
        <v>1</v>
      </c>
      <c r="N81" s="251">
        <v>0</v>
      </c>
      <c r="O81" s="254">
        <v>56</v>
      </c>
      <c r="P81" s="251">
        <v>74</v>
      </c>
      <c r="Q81" s="254">
        <v>8</v>
      </c>
      <c r="R81" s="251">
        <v>8</v>
      </c>
      <c r="S81" s="254">
        <v>2</v>
      </c>
      <c r="T81" s="261">
        <v>0</v>
      </c>
      <c r="U81" s="235">
        <f t="shared" si="5"/>
        <v>100</v>
      </c>
      <c r="V81" s="245">
        <f t="shared" si="5"/>
        <v>118</v>
      </c>
      <c r="W81" s="264">
        <f t="shared" si="4"/>
        <v>218</v>
      </c>
      <c r="X81" s="75"/>
      <c r="Y81" s="75"/>
      <c r="Z81" s="75"/>
    </row>
    <row r="82" spans="1:26" ht="13.8" x14ac:dyDescent="0.25">
      <c r="A82" s="183" t="s">
        <v>852</v>
      </c>
      <c r="B82" s="183" t="s">
        <v>853</v>
      </c>
      <c r="C82" s="164">
        <v>0</v>
      </c>
      <c r="D82" s="161">
        <v>0</v>
      </c>
      <c r="E82" s="239">
        <v>0</v>
      </c>
      <c r="F82" s="231">
        <v>0</v>
      </c>
      <c r="G82" s="254">
        <v>0</v>
      </c>
      <c r="H82" s="251">
        <v>0</v>
      </c>
      <c r="I82" s="254">
        <v>0</v>
      </c>
      <c r="J82" s="251">
        <v>0</v>
      </c>
      <c r="K82" s="254">
        <v>0</v>
      </c>
      <c r="L82" s="251">
        <v>0</v>
      </c>
      <c r="M82" s="254">
        <v>0</v>
      </c>
      <c r="N82" s="251">
        <v>0</v>
      </c>
      <c r="O82" s="254">
        <v>0</v>
      </c>
      <c r="P82" s="251">
        <v>2</v>
      </c>
      <c r="Q82" s="254">
        <v>0</v>
      </c>
      <c r="R82" s="251">
        <v>0</v>
      </c>
      <c r="S82" s="254">
        <v>0</v>
      </c>
      <c r="T82" s="261">
        <v>0</v>
      </c>
      <c r="U82" s="235">
        <f t="shared" si="5"/>
        <v>0</v>
      </c>
      <c r="V82" s="245">
        <f t="shared" si="5"/>
        <v>2</v>
      </c>
      <c r="W82" s="264">
        <f t="shared" si="4"/>
        <v>2</v>
      </c>
      <c r="X82" s="75"/>
      <c r="Y82" s="75"/>
      <c r="Z82" s="75"/>
    </row>
    <row r="83" spans="1:26" ht="13.8" x14ac:dyDescent="0.25">
      <c r="A83" s="183" t="s">
        <v>854</v>
      </c>
      <c r="B83" s="183" t="s">
        <v>855</v>
      </c>
      <c r="C83" s="164">
        <v>0</v>
      </c>
      <c r="D83" s="161">
        <v>0</v>
      </c>
      <c r="E83" s="239">
        <v>2</v>
      </c>
      <c r="F83" s="231">
        <v>4</v>
      </c>
      <c r="G83" s="254">
        <v>0</v>
      </c>
      <c r="H83" s="251">
        <v>0</v>
      </c>
      <c r="I83" s="254">
        <v>1</v>
      </c>
      <c r="J83" s="251">
        <v>0</v>
      </c>
      <c r="K83" s="254">
        <v>5</v>
      </c>
      <c r="L83" s="251">
        <v>12</v>
      </c>
      <c r="M83" s="254">
        <v>0</v>
      </c>
      <c r="N83" s="251">
        <v>0</v>
      </c>
      <c r="O83" s="254">
        <v>39</v>
      </c>
      <c r="P83" s="251">
        <v>41</v>
      </c>
      <c r="Q83" s="254">
        <v>2</v>
      </c>
      <c r="R83" s="251">
        <v>5</v>
      </c>
      <c r="S83" s="254">
        <v>0</v>
      </c>
      <c r="T83" s="261">
        <v>2</v>
      </c>
      <c r="U83" s="235">
        <f t="shared" si="5"/>
        <v>49</v>
      </c>
      <c r="V83" s="245">
        <f t="shared" si="5"/>
        <v>64</v>
      </c>
      <c r="W83" s="264">
        <f t="shared" si="4"/>
        <v>113</v>
      </c>
      <c r="X83" s="75"/>
      <c r="Y83" s="75"/>
      <c r="Z83" s="75"/>
    </row>
    <row r="84" spans="1:26" ht="13.8" x14ac:dyDescent="0.25">
      <c r="A84" s="183" t="s">
        <v>856</v>
      </c>
      <c r="B84" s="183" t="s">
        <v>857</v>
      </c>
      <c r="C84" s="164">
        <v>0</v>
      </c>
      <c r="D84" s="161">
        <v>0</v>
      </c>
      <c r="E84" s="239">
        <v>1</v>
      </c>
      <c r="F84" s="231">
        <v>0</v>
      </c>
      <c r="G84" s="254">
        <v>0</v>
      </c>
      <c r="H84" s="251">
        <v>0</v>
      </c>
      <c r="I84" s="254">
        <v>0</v>
      </c>
      <c r="J84" s="251">
        <v>0</v>
      </c>
      <c r="K84" s="254">
        <v>0</v>
      </c>
      <c r="L84" s="251">
        <v>0</v>
      </c>
      <c r="M84" s="254">
        <v>0</v>
      </c>
      <c r="N84" s="251">
        <v>0</v>
      </c>
      <c r="O84" s="254">
        <v>1</v>
      </c>
      <c r="P84" s="251">
        <v>3</v>
      </c>
      <c r="Q84" s="254">
        <v>0</v>
      </c>
      <c r="R84" s="251">
        <v>0</v>
      </c>
      <c r="S84" s="254">
        <v>0</v>
      </c>
      <c r="T84" s="261">
        <v>0</v>
      </c>
      <c r="U84" s="235">
        <f t="shared" si="5"/>
        <v>2</v>
      </c>
      <c r="V84" s="245">
        <f t="shared" si="5"/>
        <v>3</v>
      </c>
      <c r="W84" s="264">
        <f t="shared" si="4"/>
        <v>5</v>
      </c>
      <c r="X84" s="75"/>
      <c r="Y84" s="75"/>
      <c r="Z84" s="75"/>
    </row>
    <row r="85" spans="1:26" ht="13.8" x14ac:dyDescent="0.25">
      <c r="A85" s="183" t="s">
        <v>858</v>
      </c>
      <c r="B85" s="183" t="s">
        <v>859</v>
      </c>
      <c r="C85" s="164">
        <v>0</v>
      </c>
      <c r="D85" s="161">
        <v>0</v>
      </c>
      <c r="E85" s="239">
        <v>0</v>
      </c>
      <c r="F85" s="231">
        <v>0</v>
      </c>
      <c r="G85" s="254">
        <v>0</v>
      </c>
      <c r="H85" s="251">
        <v>0</v>
      </c>
      <c r="I85" s="254">
        <v>0</v>
      </c>
      <c r="J85" s="251">
        <v>0</v>
      </c>
      <c r="K85" s="254">
        <v>0</v>
      </c>
      <c r="L85" s="251">
        <v>0</v>
      </c>
      <c r="M85" s="254">
        <v>0</v>
      </c>
      <c r="N85" s="251">
        <v>0</v>
      </c>
      <c r="O85" s="254">
        <v>1</v>
      </c>
      <c r="P85" s="251">
        <v>0</v>
      </c>
      <c r="Q85" s="254">
        <v>0</v>
      </c>
      <c r="R85" s="251">
        <v>0</v>
      </c>
      <c r="S85" s="254">
        <v>0</v>
      </c>
      <c r="T85" s="261">
        <v>0</v>
      </c>
      <c r="U85" s="235">
        <f t="shared" si="5"/>
        <v>1</v>
      </c>
      <c r="V85" s="245">
        <f t="shared" si="5"/>
        <v>0</v>
      </c>
      <c r="W85" s="264">
        <f t="shared" si="4"/>
        <v>1</v>
      </c>
      <c r="X85" s="75"/>
      <c r="Y85" s="75"/>
      <c r="Z85" s="75"/>
    </row>
    <row r="86" spans="1:26" ht="13.8" x14ac:dyDescent="0.25">
      <c r="A86" s="183" t="s">
        <v>860</v>
      </c>
      <c r="B86" s="183" t="s">
        <v>861</v>
      </c>
      <c r="C86" s="164">
        <v>0</v>
      </c>
      <c r="D86" s="161">
        <v>0</v>
      </c>
      <c r="E86" s="239">
        <v>0</v>
      </c>
      <c r="F86" s="231">
        <v>0</v>
      </c>
      <c r="G86" s="254">
        <v>0</v>
      </c>
      <c r="H86" s="251">
        <v>0</v>
      </c>
      <c r="I86" s="254">
        <v>0</v>
      </c>
      <c r="J86" s="251">
        <v>1</v>
      </c>
      <c r="K86" s="254">
        <v>0</v>
      </c>
      <c r="L86" s="251">
        <v>0</v>
      </c>
      <c r="M86" s="254">
        <v>0</v>
      </c>
      <c r="N86" s="251">
        <v>0</v>
      </c>
      <c r="O86" s="254">
        <v>3</v>
      </c>
      <c r="P86" s="251">
        <v>6</v>
      </c>
      <c r="Q86" s="254">
        <v>0</v>
      </c>
      <c r="R86" s="251">
        <v>0</v>
      </c>
      <c r="S86" s="254">
        <v>0</v>
      </c>
      <c r="T86" s="261">
        <v>0</v>
      </c>
      <c r="U86" s="235">
        <f t="shared" si="5"/>
        <v>3</v>
      </c>
      <c r="V86" s="245">
        <f t="shared" si="5"/>
        <v>7</v>
      </c>
      <c r="W86" s="264">
        <f t="shared" si="4"/>
        <v>10</v>
      </c>
      <c r="X86" s="75"/>
      <c r="Y86" s="75"/>
      <c r="Z86" s="75"/>
    </row>
    <row r="87" spans="1:26" ht="13.8" x14ac:dyDescent="0.25">
      <c r="A87" s="183" t="s">
        <v>862</v>
      </c>
      <c r="B87" s="183" t="s">
        <v>863</v>
      </c>
      <c r="C87" s="164">
        <v>0</v>
      </c>
      <c r="D87" s="161">
        <v>0</v>
      </c>
      <c r="E87" s="246">
        <v>0</v>
      </c>
      <c r="F87" s="161">
        <v>0</v>
      </c>
      <c r="G87" s="164">
        <v>0</v>
      </c>
      <c r="H87" s="162">
        <v>0</v>
      </c>
      <c r="I87" s="164">
        <v>0</v>
      </c>
      <c r="J87" s="162">
        <v>0</v>
      </c>
      <c r="K87" s="164">
        <v>0</v>
      </c>
      <c r="L87" s="162">
        <v>0</v>
      </c>
      <c r="M87" s="164">
        <v>0</v>
      </c>
      <c r="N87" s="162">
        <v>0</v>
      </c>
      <c r="O87" s="164">
        <v>0</v>
      </c>
      <c r="P87" s="162">
        <v>0</v>
      </c>
      <c r="Q87" s="164">
        <v>0</v>
      </c>
      <c r="R87" s="162">
        <v>0</v>
      </c>
      <c r="S87" s="164">
        <v>0</v>
      </c>
      <c r="T87" s="162">
        <v>0</v>
      </c>
      <c r="U87" s="235">
        <f t="shared" si="5"/>
        <v>0</v>
      </c>
      <c r="V87" s="245">
        <f t="shared" si="5"/>
        <v>0</v>
      </c>
      <c r="W87" s="264">
        <f t="shared" si="4"/>
        <v>0</v>
      </c>
      <c r="X87" s="75"/>
      <c r="Y87" s="75"/>
      <c r="Z87" s="75"/>
    </row>
    <row r="88" spans="1:26" ht="13.8" x14ac:dyDescent="0.25">
      <c r="A88" s="183" t="s">
        <v>864</v>
      </c>
      <c r="B88" s="183" t="s">
        <v>865</v>
      </c>
      <c r="C88" s="164">
        <v>0</v>
      </c>
      <c r="D88" s="161">
        <v>0</v>
      </c>
      <c r="E88" s="239">
        <v>0</v>
      </c>
      <c r="F88" s="231">
        <v>0</v>
      </c>
      <c r="G88" s="254">
        <v>0</v>
      </c>
      <c r="H88" s="251">
        <v>0</v>
      </c>
      <c r="I88" s="254">
        <v>0</v>
      </c>
      <c r="J88" s="251">
        <v>0</v>
      </c>
      <c r="K88" s="254">
        <v>0</v>
      </c>
      <c r="L88" s="251">
        <v>0</v>
      </c>
      <c r="M88" s="254">
        <v>0</v>
      </c>
      <c r="N88" s="251">
        <v>0</v>
      </c>
      <c r="O88" s="254">
        <v>0</v>
      </c>
      <c r="P88" s="251">
        <v>1</v>
      </c>
      <c r="Q88" s="254">
        <v>0</v>
      </c>
      <c r="R88" s="251">
        <v>0</v>
      </c>
      <c r="S88" s="254">
        <v>0</v>
      </c>
      <c r="T88" s="261">
        <v>0</v>
      </c>
      <c r="U88" s="235">
        <f t="shared" si="5"/>
        <v>0</v>
      </c>
      <c r="V88" s="245">
        <f t="shared" si="5"/>
        <v>1</v>
      </c>
      <c r="W88" s="264">
        <f t="shared" si="4"/>
        <v>1</v>
      </c>
      <c r="X88" s="75"/>
      <c r="Y88" s="75"/>
      <c r="Z88" s="75"/>
    </row>
    <row r="89" spans="1:26" ht="13.8" x14ac:dyDescent="0.25">
      <c r="A89" s="183" t="s">
        <v>866</v>
      </c>
      <c r="B89" s="183" t="s">
        <v>867</v>
      </c>
      <c r="C89" s="164">
        <v>0</v>
      </c>
      <c r="D89" s="161">
        <v>0</v>
      </c>
      <c r="E89" s="239">
        <v>0</v>
      </c>
      <c r="F89" s="231">
        <v>1</v>
      </c>
      <c r="G89" s="254">
        <v>0</v>
      </c>
      <c r="H89" s="251">
        <v>0</v>
      </c>
      <c r="I89" s="254">
        <v>0</v>
      </c>
      <c r="J89" s="251">
        <v>1</v>
      </c>
      <c r="K89" s="254">
        <v>1</v>
      </c>
      <c r="L89" s="251">
        <v>0</v>
      </c>
      <c r="M89" s="254">
        <v>0</v>
      </c>
      <c r="N89" s="251">
        <v>0</v>
      </c>
      <c r="O89" s="254">
        <v>9</v>
      </c>
      <c r="P89" s="251">
        <v>14</v>
      </c>
      <c r="Q89" s="254">
        <v>0</v>
      </c>
      <c r="R89" s="251">
        <v>0</v>
      </c>
      <c r="S89" s="254">
        <v>0</v>
      </c>
      <c r="T89" s="261">
        <v>0</v>
      </c>
      <c r="U89" s="235">
        <f t="shared" si="5"/>
        <v>10</v>
      </c>
      <c r="V89" s="245">
        <f t="shared" si="5"/>
        <v>16</v>
      </c>
      <c r="W89" s="264">
        <f t="shared" si="4"/>
        <v>26</v>
      </c>
      <c r="X89" s="75"/>
      <c r="Y89" s="75"/>
      <c r="Z89" s="75"/>
    </row>
    <row r="90" spans="1:26" ht="13.8" x14ac:dyDescent="0.25">
      <c r="A90" s="183" t="s">
        <v>868</v>
      </c>
      <c r="B90" s="183" t="s">
        <v>869</v>
      </c>
      <c r="C90" s="164">
        <v>0</v>
      </c>
      <c r="D90" s="161">
        <v>0</v>
      </c>
      <c r="E90" s="239">
        <v>0</v>
      </c>
      <c r="F90" s="231">
        <v>0</v>
      </c>
      <c r="G90" s="254">
        <v>0</v>
      </c>
      <c r="H90" s="251">
        <v>0</v>
      </c>
      <c r="I90" s="254">
        <v>0</v>
      </c>
      <c r="J90" s="251">
        <v>0</v>
      </c>
      <c r="K90" s="254">
        <v>0</v>
      </c>
      <c r="L90" s="251">
        <v>0</v>
      </c>
      <c r="M90" s="254">
        <v>0</v>
      </c>
      <c r="N90" s="251">
        <v>0</v>
      </c>
      <c r="O90" s="254">
        <v>1</v>
      </c>
      <c r="P90" s="251">
        <v>0</v>
      </c>
      <c r="Q90" s="254">
        <v>0</v>
      </c>
      <c r="R90" s="251">
        <v>0</v>
      </c>
      <c r="S90" s="254">
        <v>0</v>
      </c>
      <c r="T90" s="261">
        <v>0</v>
      </c>
      <c r="U90" s="235">
        <f t="shared" si="5"/>
        <v>1</v>
      </c>
      <c r="V90" s="245">
        <f t="shared" si="5"/>
        <v>0</v>
      </c>
      <c r="W90" s="264">
        <f t="shared" si="4"/>
        <v>1</v>
      </c>
      <c r="X90" s="75"/>
      <c r="Y90" s="75"/>
      <c r="Z90" s="75"/>
    </row>
    <row r="91" spans="1:26" ht="13.8" x14ac:dyDescent="0.25">
      <c r="A91" s="183" t="s">
        <v>870</v>
      </c>
      <c r="B91" s="183" t="s">
        <v>871</v>
      </c>
      <c r="C91" s="164">
        <v>0</v>
      </c>
      <c r="D91" s="161">
        <v>0</v>
      </c>
      <c r="E91" s="239">
        <v>0</v>
      </c>
      <c r="F91" s="231">
        <v>0</v>
      </c>
      <c r="G91" s="254">
        <v>0</v>
      </c>
      <c r="H91" s="251">
        <v>0</v>
      </c>
      <c r="I91" s="254">
        <v>0</v>
      </c>
      <c r="J91" s="251">
        <v>0</v>
      </c>
      <c r="K91" s="254">
        <v>0</v>
      </c>
      <c r="L91" s="251">
        <v>1</v>
      </c>
      <c r="M91" s="254">
        <v>0</v>
      </c>
      <c r="N91" s="251">
        <v>0</v>
      </c>
      <c r="O91" s="254">
        <v>1</v>
      </c>
      <c r="P91" s="251">
        <v>2</v>
      </c>
      <c r="Q91" s="254">
        <v>0</v>
      </c>
      <c r="R91" s="251">
        <v>0</v>
      </c>
      <c r="S91" s="254">
        <v>0</v>
      </c>
      <c r="T91" s="261">
        <v>0</v>
      </c>
      <c r="U91" s="235">
        <f t="shared" si="5"/>
        <v>1</v>
      </c>
      <c r="V91" s="245">
        <f t="shared" si="5"/>
        <v>3</v>
      </c>
      <c r="W91" s="264">
        <f t="shared" si="4"/>
        <v>4</v>
      </c>
      <c r="X91" s="75"/>
      <c r="Y91" s="75"/>
      <c r="Z91" s="75"/>
    </row>
    <row r="92" spans="1:26" ht="13.8" x14ac:dyDescent="0.25">
      <c r="A92" s="183" t="s">
        <v>872</v>
      </c>
      <c r="B92" s="183" t="s">
        <v>873</v>
      </c>
      <c r="C92" s="164">
        <v>0</v>
      </c>
      <c r="D92" s="161">
        <v>0</v>
      </c>
      <c r="E92" s="239">
        <v>0</v>
      </c>
      <c r="F92" s="231">
        <v>0</v>
      </c>
      <c r="G92" s="254">
        <v>0</v>
      </c>
      <c r="H92" s="251">
        <v>0</v>
      </c>
      <c r="I92" s="254">
        <v>0</v>
      </c>
      <c r="J92" s="251">
        <v>0</v>
      </c>
      <c r="K92" s="254">
        <v>0</v>
      </c>
      <c r="L92" s="251">
        <v>0</v>
      </c>
      <c r="M92" s="254">
        <v>0</v>
      </c>
      <c r="N92" s="251">
        <v>0</v>
      </c>
      <c r="O92" s="254">
        <v>1</v>
      </c>
      <c r="P92" s="251">
        <v>2</v>
      </c>
      <c r="Q92" s="254">
        <v>0</v>
      </c>
      <c r="R92" s="251">
        <v>0</v>
      </c>
      <c r="S92" s="254">
        <v>0</v>
      </c>
      <c r="T92" s="261">
        <v>0</v>
      </c>
      <c r="U92" s="235">
        <f t="shared" si="5"/>
        <v>1</v>
      </c>
      <c r="V92" s="245">
        <f t="shared" si="5"/>
        <v>2</v>
      </c>
      <c r="W92" s="264">
        <f t="shared" si="4"/>
        <v>3</v>
      </c>
      <c r="X92" s="75"/>
      <c r="Y92" s="75"/>
      <c r="Z92" s="75"/>
    </row>
    <row r="93" spans="1:26" ht="13.8" x14ac:dyDescent="0.25">
      <c r="A93" s="183" t="s">
        <v>874</v>
      </c>
      <c r="B93" s="183" t="s">
        <v>875</v>
      </c>
      <c r="C93" s="164">
        <v>0</v>
      </c>
      <c r="D93" s="161">
        <v>0</v>
      </c>
      <c r="E93" s="239">
        <v>0</v>
      </c>
      <c r="F93" s="231">
        <v>0</v>
      </c>
      <c r="G93" s="254">
        <v>0</v>
      </c>
      <c r="H93" s="251">
        <v>0</v>
      </c>
      <c r="I93" s="254">
        <v>0</v>
      </c>
      <c r="J93" s="251">
        <v>0</v>
      </c>
      <c r="K93" s="254">
        <v>0</v>
      </c>
      <c r="L93" s="251">
        <v>0</v>
      </c>
      <c r="M93" s="254">
        <v>0</v>
      </c>
      <c r="N93" s="251">
        <v>0</v>
      </c>
      <c r="O93" s="254">
        <v>2</v>
      </c>
      <c r="P93" s="251">
        <v>5</v>
      </c>
      <c r="Q93" s="254">
        <v>0</v>
      </c>
      <c r="R93" s="251">
        <v>0</v>
      </c>
      <c r="S93" s="254">
        <v>0</v>
      </c>
      <c r="T93" s="261">
        <v>0</v>
      </c>
      <c r="U93" s="235">
        <f t="shared" si="5"/>
        <v>2</v>
      </c>
      <c r="V93" s="245">
        <f t="shared" si="5"/>
        <v>5</v>
      </c>
      <c r="W93" s="264">
        <f t="shared" si="4"/>
        <v>7</v>
      </c>
      <c r="X93" s="75"/>
      <c r="Y93" s="75"/>
      <c r="Z93" s="75"/>
    </row>
    <row r="94" spans="1:26" ht="13.8" x14ac:dyDescent="0.25">
      <c r="A94" s="183" t="s">
        <v>876</v>
      </c>
      <c r="B94" s="183" t="s">
        <v>877</v>
      </c>
      <c r="C94" s="164">
        <v>0</v>
      </c>
      <c r="D94" s="161">
        <v>0</v>
      </c>
      <c r="E94" s="239">
        <v>0</v>
      </c>
      <c r="F94" s="231">
        <v>0</v>
      </c>
      <c r="G94" s="254">
        <v>0</v>
      </c>
      <c r="H94" s="251">
        <v>0</v>
      </c>
      <c r="I94" s="254">
        <v>0</v>
      </c>
      <c r="J94" s="251">
        <v>0</v>
      </c>
      <c r="K94" s="254">
        <v>0</v>
      </c>
      <c r="L94" s="251">
        <v>0</v>
      </c>
      <c r="M94" s="254">
        <v>0</v>
      </c>
      <c r="N94" s="251">
        <v>0</v>
      </c>
      <c r="O94" s="254">
        <v>3</v>
      </c>
      <c r="P94" s="251">
        <v>1</v>
      </c>
      <c r="Q94" s="254">
        <v>0</v>
      </c>
      <c r="R94" s="251">
        <v>0</v>
      </c>
      <c r="S94" s="254">
        <v>0</v>
      </c>
      <c r="T94" s="261">
        <v>0</v>
      </c>
      <c r="U94" s="235">
        <f t="shared" si="5"/>
        <v>3</v>
      </c>
      <c r="V94" s="245">
        <f t="shared" si="5"/>
        <v>1</v>
      </c>
      <c r="W94" s="264">
        <f t="shared" si="4"/>
        <v>4</v>
      </c>
      <c r="X94" s="75"/>
      <c r="Y94" s="75"/>
      <c r="Z94" s="75"/>
    </row>
    <row r="95" spans="1:26" ht="13.8" x14ac:dyDescent="0.25">
      <c r="A95" s="183" t="s">
        <v>1008</v>
      </c>
      <c r="B95" s="183" t="s">
        <v>1009</v>
      </c>
      <c r="C95" s="164">
        <v>0</v>
      </c>
      <c r="D95" s="161">
        <v>0</v>
      </c>
      <c r="E95" s="239">
        <v>0</v>
      </c>
      <c r="F95" s="231">
        <v>0</v>
      </c>
      <c r="G95" s="254">
        <v>0</v>
      </c>
      <c r="H95" s="251">
        <v>0</v>
      </c>
      <c r="I95" s="254">
        <v>0</v>
      </c>
      <c r="J95" s="251">
        <v>0</v>
      </c>
      <c r="K95" s="254">
        <v>0</v>
      </c>
      <c r="L95" s="251">
        <v>0</v>
      </c>
      <c r="M95" s="254">
        <v>0</v>
      </c>
      <c r="N95" s="251">
        <v>0</v>
      </c>
      <c r="O95" s="254">
        <v>0</v>
      </c>
      <c r="P95" s="251">
        <v>3</v>
      </c>
      <c r="Q95" s="254">
        <v>0</v>
      </c>
      <c r="R95" s="251">
        <v>0</v>
      </c>
      <c r="S95" s="254">
        <v>0</v>
      </c>
      <c r="T95" s="261">
        <v>0</v>
      </c>
      <c r="U95" s="235">
        <f t="shared" si="5"/>
        <v>0</v>
      </c>
      <c r="V95" s="245">
        <f t="shared" si="5"/>
        <v>3</v>
      </c>
      <c r="W95" s="264">
        <f t="shared" si="4"/>
        <v>3</v>
      </c>
      <c r="X95" s="75"/>
      <c r="Y95" s="75"/>
      <c r="Z95" s="75"/>
    </row>
    <row r="96" spans="1:26" ht="13.8" x14ac:dyDescent="0.25">
      <c r="A96" s="183" t="s">
        <v>878</v>
      </c>
      <c r="B96" s="183" t="s">
        <v>879</v>
      </c>
      <c r="C96" s="164">
        <v>0</v>
      </c>
      <c r="D96" s="161">
        <v>0</v>
      </c>
      <c r="E96" s="239">
        <v>0</v>
      </c>
      <c r="F96" s="231">
        <v>0</v>
      </c>
      <c r="G96" s="254">
        <v>0</v>
      </c>
      <c r="H96" s="251">
        <v>0</v>
      </c>
      <c r="I96" s="254">
        <v>0</v>
      </c>
      <c r="J96" s="251">
        <v>0</v>
      </c>
      <c r="K96" s="254">
        <v>0</v>
      </c>
      <c r="L96" s="251">
        <v>0</v>
      </c>
      <c r="M96" s="254">
        <v>0</v>
      </c>
      <c r="N96" s="251">
        <v>0</v>
      </c>
      <c r="O96" s="254">
        <v>2</v>
      </c>
      <c r="P96" s="251">
        <v>1</v>
      </c>
      <c r="Q96" s="254">
        <v>0</v>
      </c>
      <c r="R96" s="251">
        <v>0</v>
      </c>
      <c r="S96" s="254">
        <v>0</v>
      </c>
      <c r="T96" s="261">
        <v>0</v>
      </c>
      <c r="U96" s="235">
        <f t="shared" si="5"/>
        <v>2</v>
      </c>
      <c r="V96" s="245">
        <f t="shared" si="5"/>
        <v>1</v>
      </c>
      <c r="W96" s="264">
        <f t="shared" si="4"/>
        <v>3</v>
      </c>
      <c r="X96" s="75"/>
      <c r="Y96" s="75"/>
      <c r="Z96" s="75"/>
    </row>
    <row r="97" spans="1:26" ht="13.8" x14ac:dyDescent="0.25">
      <c r="A97" s="183" t="s">
        <v>880</v>
      </c>
      <c r="B97" s="183" t="s">
        <v>881</v>
      </c>
      <c r="C97" s="164">
        <v>0</v>
      </c>
      <c r="D97" s="161">
        <v>0</v>
      </c>
      <c r="E97" s="239">
        <v>0</v>
      </c>
      <c r="F97" s="231">
        <v>3</v>
      </c>
      <c r="G97" s="254">
        <v>0</v>
      </c>
      <c r="H97" s="251">
        <v>0</v>
      </c>
      <c r="I97" s="254">
        <v>0</v>
      </c>
      <c r="J97" s="251">
        <v>1</v>
      </c>
      <c r="K97" s="254">
        <v>2</v>
      </c>
      <c r="L97" s="251">
        <v>12</v>
      </c>
      <c r="M97" s="254">
        <v>0</v>
      </c>
      <c r="N97" s="251">
        <v>0</v>
      </c>
      <c r="O97" s="254">
        <v>12</v>
      </c>
      <c r="P97" s="251">
        <v>17</v>
      </c>
      <c r="Q97" s="254">
        <v>0</v>
      </c>
      <c r="R97" s="251">
        <v>1</v>
      </c>
      <c r="S97" s="254">
        <v>0</v>
      </c>
      <c r="T97" s="261">
        <v>0</v>
      </c>
      <c r="U97" s="235">
        <f t="shared" si="5"/>
        <v>14</v>
      </c>
      <c r="V97" s="245">
        <f t="shared" si="5"/>
        <v>34</v>
      </c>
      <c r="W97" s="264">
        <f t="shared" si="4"/>
        <v>48</v>
      </c>
      <c r="X97" s="75"/>
      <c r="Y97" s="75"/>
      <c r="Z97" s="75"/>
    </row>
    <row r="98" spans="1:26" ht="13.8" x14ac:dyDescent="0.25">
      <c r="A98" s="183" t="s">
        <v>882</v>
      </c>
      <c r="B98" s="183" t="s">
        <v>883</v>
      </c>
      <c r="C98" s="164">
        <v>0</v>
      </c>
      <c r="D98" s="161">
        <v>0</v>
      </c>
      <c r="E98" s="239">
        <v>0</v>
      </c>
      <c r="F98" s="231">
        <v>0</v>
      </c>
      <c r="G98" s="254">
        <v>0</v>
      </c>
      <c r="H98" s="251">
        <v>0</v>
      </c>
      <c r="I98" s="254">
        <v>0</v>
      </c>
      <c r="J98" s="251">
        <v>1</v>
      </c>
      <c r="K98" s="254">
        <v>0</v>
      </c>
      <c r="L98" s="251">
        <v>0</v>
      </c>
      <c r="M98" s="254">
        <v>0</v>
      </c>
      <c r="N98" s="251">
        <v>0</v>
      </c>
      <c r="O98" s="254">
        <v>3</v>
      </c>
      <c r="P98" s="251">
        <v>5</v>
      </c>
      <c r="Q98" s="254">
        <v>0</v>
      </c>
      <c r="R98" s="251">
        <v>0</v>
      </c>
      <c r="S98" s="254">
        <v>0</v>
      </c>
      <c r="T98" s="261">
        <v>0</v>
      </c>
      <c r="U98" s="235">
        <f t="shared" si="5"/>
        <v>3</v>
      </c>
      <c r="V98" s="245">
        <f t="shared" si="5"/>
        <v>6</v>
      </c>
      <c r="W98" s="264">
        <f t="shared" si="4"/>
        <v>9</v>
      </c>
      <c r="X98" s="75"/>
      <c r="Y98" s="75"/>
      <c r="Z98" s="75"/>
    </row>
    <row r="99" spans="1:26" ht="13.8" x14ac:dyDescent="0.25">
      <c r="A99" s="183" t="s">
        <v>884</v>
      </c>
      <c r="B99" s="183" t="s">
        <v>885</v>
      </c>
      <c r="C99" s="164">
        <v>0</v>
      </c>
      <c r="D99" s="161">
        <v>0</v>
      </c>
      <c r="E99" s="239">
        <v>0</v>
      </c>
      <c r="F99" s="231">
        <v>0</v>
      </c>
      <c r="G99" s="254">
        <v>0</v>
      </c>
      <c r="H99" s="251">
        <v>0</v>
      </c>
      <c r="I99" s="254">
        <v>0</v>
      </c>
      <c r="J99" s="251">
        <v>0</v>
      </c>
      <c r="K99" s="254">
        <v>0</v>
      </c>
      <c r="L99" s="251">
        <v>0</v>
      </c>
      <c r="M99" s="254">
        <v>0</v>
      </c>
      <c r="N99" s="251">
        <v>0</v>
      </c>
      <c r="O99" s="254">
        <v>2</v>
      </c>
      <c r="P99" s="251">
        <v>3</v>
      </c>
      <c r="Q99" s="254">
        <v>0</v>
      </c>
      <c r="R99" s="251">
        <v>0</v>
      </c>
      <c r="S99" s="254">
        <v>0</v>
      </c>
      <c r="T99" s="261">
        <v>0</v>
      </c>
      <c r="U99" s="235">
        <f t="shared" si="5"/>
        <v>2</v>
      </c>
      <c r="V99" s="245">
        <f t="shared" si="5"/>
        <v>3</v>
      </c>
      <c r="W99" s="264">
        <f t="shared" si="4"/>
        <v>5</v>
      </c>
      <c r="X99" s="75"/>
      <c r="Y99" s="75"/>
      <c r="Z99" s="75"/>
    </row>
    <row r="100" spans="1:26" ht="13.8" x14ac:dyDescent="0.25">
      <c r="A100" s="184" t="s">
        <v>886</v>
      </c>
      <c r="B100" s="184" t="s">
        <v>887</v>
      </c>
      <c r="C100" s="165">
        <v>0</v>
      </c>
      <c r="D100" s="233">
        <v>0</v>
      </c>
      <c r="E100" s="248">
        <v>0</v>
      </c>
      <c r="F100" s="249">
        <v>1</v>
      </c>
      <c r="G100" s="255">
        <v>0</v>
      </c>
      <c r="H100" s="252">
        <v>0</v>
      </c>
      <c r="I100" s="255">
        <v>0</v>
      </c>
      <c r="J100" s="252">
        <v>0</v>
      </c>
      <c r="K100" s="255">
        <v>0</v>
      </c>
      <c r="L100" s="252">
        <v>0</v>
      </c>
      <c r="M100" s="255">
        <v>0</v>
      </c>
      <c r="N100" s="252">
        <v>0</v>
      </c>
      <c r="O100" s="255">
        <v>1</v>
      </c>
      <c r="P100" s="252">
        <v>7</v>
      </c>
      <c r="Q100" s="255">
        <v>0</v>
      </c>
      <c r="R100" s="252">
        <v>0</v>
      </c>
      <c r="S100" s="255">
        <v>0</v>
      </c>
      <c r="T100" s="262">
        <v>0</v>
      </c>
      <c r="U100" s="236">
        <f t="shared" si="5"/>
        <v>1</v>
      </c>
      <c r="V100" s="244">
        <f t="shared" si="5"/>
        <v>8</v>
      </c>
      <c r="W100" s="265">
        <f t="shared" si="4"/>
        <v>9</v>
      </c>
      <c r="X100" s="75"/>
      <c r="Y100" s="75"/>
      <c r="Z100" s="75"/>
    </row>
    <row r="101" spans="1:26" x14ac:dyDescent="0.25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</row>
    <row r="102" spans="1:26" x14ac:dyDescent="0.25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</row>
    <row r="103" spans="1:26" x14ac:dyDescent="0.25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</row>
    <row r="104" spans="1:26" x14ac:dyDescent="0.25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</row>
    <row r="105" spans="1:26" x14ac:dyDescent="0.25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</row>
    <row r="106" spans="1:26" x14ac:dyDescent="0.25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</row>
    <row r="107" spans="1:26" x14ac:dyDescent="0.25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</row>
    <row r="108" spans="1:26" x14ac:dyDescent="0.25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</row>
  </sheetData>
  <mergeCells count="13">
    <mergeCell ref="A2:W2"/>
    <mergeCell ref="A1:W1"/>
    <mergeCell ref="C4:D4"/>
    <mergeCell ref="M4:N4"/>
    <mergeCell ref="S4:T4"/>
    <mergeCell ref="U4:W4"/>
    <mergeCell ref="E4:F4"/>
    <mergeCell ref="G4:H4"/>
    <mergeCell ref="I4:J4"/>
    <mergeCell ref="K4:L4"/>
    <mergeCell ref="O4:P4"/>
    <mergeCell ref="Q4:R4"/>
    <mergeCell ref="A3:W3"/>
  </mergeCells>
  <pageMargins left="0.25" right="0.25" top="0.75" bottom="0.75" header="0.3" footer="0.3"/>
  <pageSetup scale="69" fitToHeight="0" orientation="landscape" r:id="rId1"/>
  <rowBreaks count="1" manualBreakCount="1">
    <brk id="42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0"/>
  <sheetViews>
    <sheetView zoomScaleNormal="100" workbookViewId="0">
      <selection activeCell="H138" sqref="H138"/>
    </sheetView>
  </sheetViews>
  <sheetFormatPr defaultRowHeight="12.6" x14ac:dyDescent="0.25"/>
  <cols>
    <col min="1" max="1" width="6.44140625" customWidth="1"/>
    <col min="2" max="2" width="28.33203125" bestFit="1" customWidth="1"/>
    <col min="3" max="22" width="6.33203125" customWidth="1"/>
    <col min="23" max="23" width="5.33203125" customWidth="1"/>
  </cols>
  <sheetData>
    <row r="1" spans="1:23" ht="45.75" customHeight="1" x14ac:dyDescent="0.25">
      <c r="A1" s="86" t="s">
        <v>260</v>
      </c>
      <c r="B1" s="86" t="s">
        <v>261</v>
      </c>
      <c r="C1" s="324" t="s">
        <v>262</v>
      </c>
      <c r="D1" s="324"/>
      <c r="E1" s="87" t="s">
        <v>94</v>
      </c>
      <c r="F1" s="87"/>
      <c r="G1" s="324" t="s">
        <v>95</v>
      </c>
      <c r="H1" s="324"/>
      <c r="I1" s="320" t="s">
        <v>96</v>
      </c>
      <c r="J1" s="320"/>
      <c r="K1" s="324" t="s">
        <v>97</v>
      </c>
      <c r="L1" s="324"/>
      <c r="M1" s="324" t="s">
        <v>98</v>
      </c>
      <c r="N1" s="324"/>
      <c r="O1" s="87" t="s">
        <v>263</v>
      </c>
      <c r="P1" s="87"/>
      <c r="Q1" s="324" t="s">
        <v>100</v>
      </c>
      <c r="R1" s="324"/>
      <c r="S1" s="324" t="s">
        <v>259</v>
      </c>
      <c r="T1" s="324"/>
      <c r="U1" s="320" t="s">
        <v>102</v>
      </c>
      <c r="V1" s="320"/>
      <c r="W1" s="320"/>
    </row>
    <row r="2" spans="1:23" x14ac:dyDescent="0.25">
      <c r="A2" s="88" t="s">
        <v>0</v>
      </c>
      <c r="B2" s="88" t="s">
        <v>0</v>
      </c>
      <c r="C2" s="89" t="s">
        <v>103</v>
      </c>
      <c r="D2" s="171" t="s">
        <v>104</v>
      </c>
      <c r="E2" s="89" t="s">
        <v>103</v>
      </c>
      <c r="F2" s="171" t="s">
        <v>104</v>
      </c>
      <c r="G2" s="89" t="s">
        <v>103</v>
      </c>
      <c r="H2" s="171" t="s">
        <v>104</v>
      </c>
      <c r="I2" s="89" t="s">
        <v>103</v>
      </c>
      <c r="J2" s="171" t="s">
        <v>104</v>
      </c>
      <c r="K2" s="89" t="s">
        <v>103</v>
      </c>
      <c r="L2" s="171" t="s">
        <v>104</v>
      </c>
      <c r="M2" s="89" t="s">
        <v>103</v>
      </c>
      <c r="N2" s="171" t="s">
        <v>104</v>
      </c>
      <c r="O2" s="89" t="s">
        <v>103</v>
      </c>
      <c r="P2" s="171" t="s">
        <v>104</v>
      </c>
      <c r="Q2" s="89" t="s">
        <v>103</v>
      </c>
      <c r="R2" s="171" t="s">
        <v>104</v>
      </c>
      <c r="S2" s="89" t="s">
        <v>103</v>
      </c>
      <c r="T2" s="171" t="s">
        <v>104</v>
      </c>
      <c r="U2" s="178" t="s">
        <v>103</v>
      </c>
      <c r="V2" s="171" t="s">
        <v>104</v>
      </c>
      <c r="W2" s="103" t="s">
        <v>105</v>
      </c>
    </row>
    <row r="3" spans="1:23" x14ac:dyDescent="0.25">
      <c r="A3" s="321" t="s">
        <v>264</v>
      </c>
      <c r="B3" s="321"/>
      <c r="C3" s="101">
        <f t="shared" ref="C3:T3" si="0">C215+C214+C173+C57+C16+C4</f>
        <v>26</v>
      </c>
      <c r="D3" s="172">
        <f t="shared" si="0"/>
        <v>17</v>
      </c>
      <c r="E3" s="101">
        <f t="shared" si="0"/>
        <v>23</v>
      </c>
      <c r="F3" s="172">
        <f t="shared" si="0"/>
        <v>31</v>
      </c>
      <c r="G3" s="101">
        <f t="shared" si="0"/>
        <v>1</v>
      </c>
      <c r="H3" s="172">
        <f t="shared" si="0"/>
        <v>1</v>
      </c>
      <c r="I3" s="101">
        <f t="shared" si="0"/>
        <v>11</v>
      </c>
      <c r="J3" s="172">
        <f t="shared" si="0"/>
        <v>15</v>
      </c>
      <c r="K3" s="101">
        <f t="shared" si="0"/>
        <v>67</v>
      </c>
      <c r="L3" s="172">
        <f t="shared" si="0"/>
        <v>110</v>
      </c>
      <c r="M3" s="101">
        <f t="shared" si="0"/>
        <v>0</v>
      </c>
      <c r="N3" s="172">
        <f t="shared" si="0"/>
        <v>0</v>
      </c>
      <c r="O3" s="101">
        <f t="shared" si="0"/>
        <v>485</v>
      </c>
      <c r="P3" s="172">
        <f t="shared" si="0"/>
        <v>576</v>
      </c>
      <c r="Q3" s="101">
        <f t="shared" si="0"/>
        <v>16</v>
      </c>
      <c r="R3" s="172">
        <f t="shared" si="0"/>
        <v>22</v>
      </c>
      <c r="S3" s="101">
        <f t="shared" si="0"/>
        <v>7</v>
      </c>
      <c r="T3" s="172">
        <f t="shared" si="0"/>
        <v>12</v>
      </c>
      <c r="U3" s="179">
        <f t="shared" ref="U3:V16" si="1">C3+E3+G3+I3+K3+M3+O3+Q3+S3</f>
        <v>636</v>
      </c>
      <c r="V3" s="172">
        <f t="shared" si="1"/>
        <v>784</v>
      </c>
      <c r="W3" s="104">
        <f>SUM(U3:V3)</f>
        <v>1420</v>
      </c>
    </row>
    <row r="4" spans="1:23" x14ac:dyDescent="0.25">
      <c r="A4" s="322" t="s">
        <v>265</v>
      </c>
      <c r="B4" s="322"/>
      <c r="C4" s="91">
        <f t="shared" ref="C4:T4" si="2">SUM(C5:C15)</f>
        <v>0</v>
      </c>
      <c r="D4" s="173">
        <f t="shared" si="2"/>
        <v>0</v>
      </c>
      <c r="E4" s="90">
        <f t="shared" si="2"/>
        <v>0</v>
      </c>
      <c r="F4" s="174">
        <f t="shared" si="2"/>
        <v>1</v>
      </c>
      <c r="G4" s="91">
        <f t="shared" si="2"/>
        <v>0</v>
      </c>
      <c r="H4" s="174">
        <f t="shared" si="2"/>
        <v>0</v>
      </c>
      <c r="I4" s="91">
        <f t="shared" si="2"/>
        <v>1</v>
      </c>
      <c r="J4" s="174">
        <f t="shared" si="2"/>
        <v>0</v>
      </c>
      <c r="K4" s="91">
        <f t="shared" si="2"/>
        <v>7</v>
      </c>
      <c r="L4" s="174">
        <f t="shared" si="2"/>
        <v>15</v>
      </c>
      <c r="M4" s="91">
        <f t="shared" si="2"/>
        <v>0</v>
      </c>
      <c r="N4" s="174">
        <f t="shared" si="2"/>
        <v>0</v>
      </c>
      <c r="O4" s="91">
        <f t="shared" si="2"/>
        <v>23</v>
      </c>
      <c r="P4" s="174">
        <f t="shared" si="2"/>
        <v>43</v>
      </c>
      <c r="Q4" s="91">
        <f t="shared" si="2"/>
        <v>1</v>
      </c>
      <c r="R4" s="174">
        <f t="shared" si="2"/>
        <v>2</v>
      </c>
      <c r="S4" s="91">
        <f t="shared" si="2"/>
        <v>1</v>
      </c>
      <c r="T4" s="174">
        <f t="shared" si="2"/>
        <v>0</v>
      </c>
      <c r="U4" s="180">
        <f t="shared" si="1"/>
        <v>33</v>
      </c>
      <c r="V4" s="174">
        <f t="shared" si="1"/>
        <v>61</v>
      </c>
      <c r="W4" s="105">
        <f>SUM(U4:V4)</f>
        <v>94</v>
      </c>
    </row>
    <row r="5" spans="1:23" x14ac:dyDescent="0.25">
      <c r="A5" s="92" t="s">
        <v>266</v>
      </c>
      <c r="B5" s="92" t="s">
        <v>267</v>
      </c>
      <c r="C5" s="94">
        <v>0</v>
      </c>
      <c r="D5" s="97">
        <v>0</v>
      </c>
      <c r="E5" s="94">
        <v>0</v>
      </c>
      <c r="F5" s="97">
        <v>0</v>
      </c>
      <c r="G5" s="94">
        <v>0</v>
      </c>
      <c r="H5" s="97">
        <v>0</v>
      </c>
      <c r="I5" s="94">
        <v>0</v>
      </c>
      <c r="J5" s="97">
        <v>0</v>
      </c>
      <c r="K5" s="94">
        <v>1</v>
      </c>
      <c r="L5" s="97">
        <v>0</v>
      </c>
      <c r="M5" s="94">
        <v>0</v>
      </c>
      <c r="N5" s="97">
        <v>0</v>
      </c>
      <c r="O5" s="94">
        <v>0</v>
      </c>
      <c r="P5" s="97">
        <v>0</v>
      </c>
      <c r="Q5" s="94">
        <v>0</v>
      </c>
      <c r="R5" s="97">
        <v>0</v>
      </c>
      <c r="S5" s="94">
        <v>0</v>
      </c>
      <c r="T5" s="97">
        <v>0</v>
      </c>
      <c r="U5" s="181">
        <f t="shared" si="1"/>
        <v>1</v>
      </c>
      <c r="V5" s="97">
        <f t="shared" si="1"/>
        <v>0</v>
      </c>
      <c r="W5" s="106">
        <f>SUM(U5:V5)</f>
        <v>1</v>
      </c>
    </row>
    <row r="6" spans="1:23" x14ac:dyDescent="0.25">
      <c r="A6" s="92" t="s">
        <v>268</v>
      </c>
      <c r="B6" s="92" t="s">
        <v>269</v>
      </c>
      <c r="C6" s="94">
        <v>0</v>
      </c>
      <c r="D6" s="97">
        <v>0</v>
      </c>
      <c r="E6" s="94">
        <v>0</v>
      </c>
      <c r="F6" s="97">
        <v>0</v>
      </c>
      <c r="G6" s="94">
        <v>0</v>
      </c>
      <c r="H6" s="97">
        <v>0</v>
      </c>
      <c r="I6" s="94">
        <v>0</v>
      </c>
      <c r="J6" s="97">
        <v>0</v>
      </c>
      <c r="K6" s="94">
        <v>0</v>
      </c>
      <c r="L6" s="97">
        <v>5</v>
      </c>
      <c r="M6" s="94">
        <v>0</v>
      </c>
      <c r="N6" s="97">
        <v>0</v>
      </c>
      <c r="O6" s="94">
        <v>3</v>
      </c>
      <c r="P6" s="97">
        <v>4</v>
      </c>
      <c r="Q6" s="94">
        <v>0</v>
      </c>
      <c r="R6" s="97">
        <v>0</v>
      </c>
      <c r="S6" s="94">
        <v>0</v>
      </c>
      <c r="T6" s="97">
        <v>0</v>
      </c>
      <c r="U6" s="181">
        <f t="shared" si="1"/>
        <v>3</v>
      </c>
      <c r="V6" s="97">
        <f t="shared" si="1"/>
        <v>9</v>
      </c>
      <c r="W6" s="106">
        <f t="shared" ref="W6:W16" si="3">SUM(U6:V6)</f>
        <v>12</v>
      </c>
    </row>
    <row r="7" spans="1:23" hidden="1" x14ac:dyDescent="0.25">
      <c r="A7" s="92" t="s">
        <v>270</v>
      </c>
      <c r="B7" s="92" t="s">
        <v>271</v>
      </c>
      <c r="C7" s="94">
        <v>0</v>
      </c>
      <c r="D7" s="97">
        <v>0</v>
      </c>
      <c r="E7" s="94">
        <v>0</v>
      </c>
      <c r="F7" s="97">
        <v>0</v>
      </c>
      <c r="G7" s="94">
        <v>0</v>
      </c>
      <c r="H7" s="97">
        <v>0</v>
      </c>
      <c r="I7" s="94">
        <v>0</v>
      </c>
      <c r="J7" s="97">
        <v>0</v>
      </c>
      <c r="K7" s="94">
        <v>0</v>
      </c>
      <c r="L7" s="97">
        <v>0</v>
      </c>
      <c r="M7" s="94">
        <v>0</v>
      </c>
      <c r="N7" s="97">
        <v>0</v>
      </c>
      <c r="O7" s="94">
        <v>0</v>
      </c>
      <c r="P7" s="97">
        <v>0</v>
      </c>
      <c r="Q7" s="94">
        <v>0</v>
      </c>
      <c r="R7" s="97">
        <v>0</v>
      </c>
      <c r="S7" s="94">
        <v>0</v>
      </c>
      <c r="T7" s="97">
        <v>0</v>
      </c>
      <c r="U7" s="181">
        <f t="shared" si="1"/>
        <v>0</v>
      </c>
      <c r="V7" s="97">
        <f t="shared" si="1"/>
        <v>0</v>
      </c>
      <c r="W7" s="106">
        <f t="shared" si="3"/>
        <v>0</v>
      </c>
    </row>
    <row r="8" spans="1:23" x14ac:dyDescent="0.25">
      <c r="A8" s="92" t="s">
        <v>272</v>
      </c>
      <c r="B8" s="92" t="s">
        <v>273</v>
      </c>
      <c r="C8" s="94">
        <v>0</v>
      </c>
      <c r="D8" s="97">
        <v>0</v>
      </c>
      <c r="E8" s="94">
        <v>0</v>
      </c>
      <c r="F8" s="97">
        <v>0</v>
      </c>
      <c r="G8" s="94">
        <v>0</v>
      </c>
      <c r="H8" s="97">
        <v>0</v>
      </c>
      <c r="I8" s="94">
        <v>0</v>
      </c>
      <c r="J8" s="97">
        <v>0</v>
      </c>
      <c r="K8" s="94">
        <v>0</v>
      </c>
      <c r="L8" s="97">
        <v>1</v>
      </c>
      <c r="M8" s="94">
        <v>0</v>
      </c>
      <c r="N8" s="97">
        <v>0</v>
      </c>
      <c r="O8" s="94">
        <v>1</v>
      </c>
      <c r="P8" s="97">
        <v>6</v>
      </c>
      <c r="Q8" s="94">
        <v>1</v>
      </c>
      <c r="R8" s="97">
        <v>0</v>
      </c>
      <c r="S8" s="94">
        <v>0</v>
      </c>
      <c r="T8" s="97">
        <v>0</v>
      </c>
      <c r="U8" s="181">
        <f t="shared" si="1"/>
        <v>2</v>
      </c>
      <c r="V8" s="97">
        <f t="shared" si="1"/>
        <v>7</v>
      </c>
      <c r="W8" s="106">
        <f t="shared" si="3"/>
        <v>9</v>
      </c>
    </row>
    <row r="9" spans="1:23" hidden="1" x14ac:dyDescent="0.25">
      <c r="A9" s="92" t="s">
        <v>274</v>
      </c>
      <c r="B9" s="92" t="s">
        <v>1010</v>
      </c>
      <c r="C9" s="94">
        <v>0</v>
      </c>
      <c r="D9" s="97">
        <v>0</v>
      </c>
      <c r="E9" s="94">
        <v>0</v>
      </c>
      <c r="F9" s="97">
        <v>0</v>
      </c>
      <c r="G9" s="94">
        <v>0</v>
      </c>
      <c r="H9" s="97">
        <v>0</v>
      </c>
      <c r="I9" s="94">
        <v>0</v>
      </c>
      <c r="J9" s="97">
        <v>0</v>
      </c>
      <c r="K9" s="94">
        <v>0</v>
      </c>
      <c r="L9" s="97">
        <v>0</v>
      </c>
      <c r="M9" s="94">
        <v>0</v>
      </c>
      <c r="N9" s="97">
        <v>0</v>
      </c>
      <c r="O9" s="94">
        <v>0</v>
      </c>
      <c r="P9" s="97">
        <v>0</v>
      </c>
      <c r="Q9" s="94">
        <v>0</v>
      </c>
      <c r="R9" s="97">
        <v>0</v>
      </c>
      <c r="S9" s="94">
        <v>0</v>
      </c>
      <c r="T9" s="97">
        <v>0</v>
      </c>
      <c r="U9" s="181">
        <f t="shared" si="1"/>
        <v>0</v>
      </c>
      <c r="V9" s="97">
        <f t="shared" si="1"/>
        <v>0</v>
      </c>
      <c r="W9" s="106">
        <f t="shared" si="3"/>
        <v>0</v>
      </c>
    </row>
    <row r="10" spans="1:23" x14ac:dyDescent="0.25">
      <c r="A10" s="95" t="s">
        <v>275</v>
      </c>
      <c r="B10" s="92" t="s">
        <v>276</v>
      </c>
      <c r="C10" s="94">
        <v>0</v>
      </c>
      <c r="D10" s="97">
        <v>0</v>
      </c>
      <c r="E10" s="94">
        <v>0</v>
      </c>
      <c r="F10" s="97">
        <v>0</v>
      </c>
      <c r="G10" s="94">
        <v>0</v>
      </c>
      <c r="H10" s="97">
        <v>0</v>
      </c>
      <c r="I10" s="94">
        <v>0</v>
      </c>
      <c r="J10" s="97">
        <v>0</v>
      </c>
      <c r="K10" s="94">
        <v>0</v>
      </c>
      <c r="L10" s="97">
        <v>1</v>
      </c>
      <c r="M10" s="94">
        <v>0</v>
      </c>
      <c r="N10" s="97">
        <v>0</v>
      </c>
      <c r="O10" s="94">
        <v>1</v>
      </c>
      <c r="P10" s="97">
        <v>1</v>
      </c>
      <c r="Q10" s="94">
        <v>0</v>
      </c>
      <c r="R10" s="97">
        <v>0</v>
      </c>
      <c r="S10" s="94">
        <v>0</v>
      </c>
      <c r="T10" s="97">
        <v>0</v>
      </c>
      <c r="U10" s="181">
        <f t="shared" si="1"/>
        <v>1</v>
      </c>
      <c r="V10" s="97">
        <f t="shared" si="1"/>
        <v>2</v>
      </c>
      <c r="W10" s="106">
        <f t="shared" si="3"/>
        <v>3</v>
      </c>
    </row>
    <row r="11" spans="1:23" x14ac:dyDescent="0.25">
      <c r="A11" s="92" t="s">
        <v>279</v>
      </c>
      <c r="B11" s="92" t="s">
        <v>280</v>
      </c>
      <c r="C11" s="94">
        <v>0</v>
      </c>
      <c r="D11" s="97">
        <v>0</v>
      </c>
      <c r="E11" s="94">
        <v>0</v>
      </c>
      <c r="F11" s="97">
        <v>1</v>
      </c>
      <c r="G11" s="94">
        <v>0</v>
      </c>
      <c r="H11" s="97">
        <v>0</v>
      </c>
      <c r="I11" s="94">
        <v>0</v>
      </c>
      <c r="J11" s="97">
        <v>0</v>
      </c>
      <c r="K11" s="94">
        <v>4</v>
      </c>
      <c r="L11" s="97">
        <v>6</v>
      </c>
      <c r="M11" s="94">
        <v>0</v>
      </c>
      <c r="N11" s="97">
        <v>0</v>
      </c>
      <c r="O11" s="94">
        <v>5</v>
      </c>
      <c r="P11" s="97">
        <v>18</v>
      </c>
      <c r="Q11" s="94">
        <v>0</v>
      </c>
      <c r="R11" s="97">
        <v>1</v>
      </c>
      <c r="S11" s="94">
        <v>1</v>
      </c>
      <c r="T11" s="97">
        <v>0</v>
      </c>
      <c r="U11" s="181">
        <f t="shared" si="1"/>
        <v>10</v>
      </c>
      <c r="V11" s="97">
        <f t="shared" si="1"/>
        <v>26</v>
      </c>
      <c r="W11" s="106">
        <f t="shared" si="3"/>
        <v>36</v>
      </c>
    </row>
    <row r="12" spans="1:23" x14ac:dyDescent="0.25">
      <c r="A12" s="95" t="s">
        <v>281</v>
      </c>
      <c r="B12" s="92" t="s">
        <v>282</v>
      </c>
      <c r="C12" s="94">
        <v>0</v>
      </c>
      <c r="D12" s="97">
        <v>0</v>
      </c>
      <c r="E12" s="94">
        <v>0</v>
      </c>
      <c r="F12" s="97">
        <v>0</v>
      </c>
      <c r="G12" s="94">
        <v>0</v>
      </c>
      <c r="H12" s="97">
        <v>0</v>
      </c>
      <c r="I12" s="94">
        <v>0</v>
      </c>
      <c r="J12" s="97">
        <v>0</v>
      </c>
      <c r="K12" s="94">
        <v>0</v>
      </c>
      <c r="L12" s="97">
        <v>0</v>
      </c>
      <c r="M12" s="94">
        <v>0</v>
      </c>
      <c r="N12" s="97">
        <v>0</v>
      </c>
      <c r="O12" s="94">
        <v>0</v>
      </c>
      <c r="P12" s="97">
        <v>1</v>
      </c>
      <c r="Q12" s="94">
        <v>0</v>
      </c>
      <c r="R12" s="97">
        <v>1</v>
      </c>
      <c r="S12" s="94">
        <v>0</v>
      </c>
      <c r="T12" s="97">
        <v>0</v>
      </c>
      <c r="U12" s="181">
        <f t="shared" si="1"/>
        <v>0</v>
      </c>
      <c r="V12" s="97">
        <f t="shared" si="1"/>
        <v>2</v>
      </c>
      <c r="W12" s="106">
        <f t="shared" si="3"/>
        <v>2</v>
      </c>
    </row>
    <row r="13" spans="1:23" x14ac:dyDescent="0.25">
      <c r="A13" s="92" t="str">
        <f>"009333"</f>
        <v>009333</v>
      </c>
      <c r="B13" s="92" t="s">
        <v>283</v>
      </c>
      <c r="C13" s="94">
        <v>0</v>
      </c>
      <c r="D13" s="97">
        <v>0</v>
      </c>
      <c r="E13" s="94">
        <v>0</v>
      </c>
      <c r="F13" s="97">
        <v>0</v>
      </c>
      <c r="G13" s="94">
        <v>0</v>
      </c>
      <c r="H13" s="97">
        <v>0</v>
      </c>
      <c r="I13" s="94">
        <v>0</v>
      </c>
      <c r="J13" s="97">
        <v>0</v>
      </c>
      <c r="K13" s="94">
        <v>0</v>
      </c>
      <c r="L13" s="97">
        <v>0</v>
      </c>
      <c r="M13" s="94">
        <v>0</v>
      </c>
      <c r="N13" s="97">
        <v>0</v>
      </c>
      <c r="O13" s="94">
        <v>2</v>
      </c>
      <c r="P13" s="97">
        <v>2</v>
      </c>
      <c r="Q13" s="94">
        <v>0</v>
      </c>
      <c r="R13" s="97">
        <v>0</v>
      </c>
      <c r="S13" s="94">
        <v>0</v>
      </c>
      <c r="T13" s="97">
        <v>0</v>
      </c>
      <c r="U13" s="181">
        <f t="shared" si="1"/>
        <v>2</v>
      </c>
      <c r="V13" s="97">
        <f t="shared" si="1"/>
        <v>2</v>
      </c>
      <c r="W13" s="106">
        <f t="shared" si="3"/>
        <v>4</v>
      </c>
    </row>
    <row r="14" spans="1:23" x14ac:dyDescent="0.25">
      <c r="A14" s="92" t="s">
        <v>284</v>
      </c>
      <c r="B14" s="92" t="s">
        <v>285</v>
      </c>
      <c r="C14" s="94">
        <v>0</v>
      </c>
      <c r="D14" s="97">
        <v>0</v>
      </c>
      <c r="E14" s="94">
        <v>0</v>
      </c>
      <c r="F14" s="97">
        <v>0</v>
      </c>
      <c r="G14" s="94">
        <v>0</v>
      </c>
      <c r="H14" s="97">
        <v>0</v>
      </c>
      <c r="I14" s="94">
        <v>1</v>
      </c>
      <c r="J14" s="97">
        <v>0</v>
      </c>
      <c r="K14" s="94">
        <v>1</v>
      </c>
      <c r="L14" s="97">
        <v>1</v>
      </c>
      <c r="M14" s="94">
        <v>0</v>
      </c>
      <c r="N14" s="97">
        <v>0</v>
      </c>
      <c r="O14" s="94">
        <v>10</v>
      </c>
      <c r="P14" s="97">
        <v>3</v>
      </c>
      <c r="Q14" s="94">
        <v>0</v>
      </c>
      <c r="R14" s="97">
        <v>0</v>
      </c>
      <c r="S14" s="94">
        <v>0</v>
      </c>
      <c r="T14" s="97">
        <v>0</v>
      </c>
      <c r="U14" s="181">
        <f t="shared" si="1"/>
        <v>12</v>
      </c>
      <c r="V14" s="97">
        <f t="shared" si="1"/>
        <v>4</v>
      </c>
      <c r="W14" s="106">
        <f t="shared" si="3"/>
        <v>16</v>
      </c>
    </row>
    <row r="15" spans="1:23" x14ac:dyDescent="0.25">
      <c r="A15" s="92" t="s">
        <v>277</v>
      </c>
      <c r="B15" s="92" t="s">
        <v>278</v>
      </c>
      <c r="C15" s="94">
        <v>0</v>
      </c>
      <c r="D15" s="97">
        <v>0</v>
      </c>
      <c r="E15" s="94">
        <v>0</v>
      </c>
      <c r="F15" s="97">
        <v>0</v>
      </c>
      <c r="G15" s="94">
        <v>0</v>
      </c>
      <c r="H15" s="97">
        <v>0</v>
      </c>
      <c r="I15" s="94">
        <v>0</v>
      </c>
      <c r="J15" s="97">
        <v>0</v>
      </c>
      <c r="K15" s="94">
        <v>1</v>
      </c>
      <c r="L15" s="97">
        <v>1</v>
      </c>
      <c r="M15" s="94">
        <v>0</v>
      </c>
      <c r="N15" s="97">
        <v>0</v>
      </c>
      <c r="O15" s="94">
        <v>1</v>
      </c>
      <c r="P15" s="97">
        <v>8</v>
      </c>
      <c r="Q15" s="94">
        <v>0</v>
      </c>
      <c r="R15" s="97">
        <v>0</v>
      </c>
      <c r="S15" s="94">
        <v>0</v>
      </c>
      <c r="T15" s="97">
        <v>0</v>
      </c>
      <c r="U15" s="181">
        <f>C15+E15+G15+I15+K15+M15+O15+Q15+S15</f>
        <v>2</v>
      </c>
      <c r="V15" s="97">
        <f>D15+F15+H15+J15+L15+N15+P15+R15+T15</f>
        <v>9</v>
      </c>
      <c r="W15" s="106">
        <f>SUM(U15:V15)</f>
        <v>11</v>
      </c>
    </row>
    <row r="16" spans="1:23" x14ac:dyDescent="0.25">
      <c r="A16" s="322" t="s">
        <v>286</v>
      </c>
      <c r="B16" s="322"/>
      <c r="C16" s="91">
        <f t="shared" ref="C16:T16" si="4">SUM(C17:C56)</f>
        <v>1</v>
      </c>
      <c r="D16" s="174">
        <f t="shared" si="4"/>
        <v>2</v>
      </c>
      <c r="E16" s="91">
        <f t="shared" si="4"/>
        <v>14</v>
      </c>
      <c r="F16" s="174">
        <f t="shared" si="4"/>
        <v>20</v>
      </c>
      <c r="G16" s="91">
        <f t="shared" si="4"/>
        <v>1</v>
      </c>
      <c r="H16" s="174">
        <f t="shared" si="4"/>
        <v>0</v>
      </c>
      <c r="I16" s="91">
        <f t="shared" si="4"/>
        <v>6</v>
      </c>
      <c r="J16" s="174">
        <f t="shared" si="4"/>
        <v>5</v>
      </c>
      <c r="K16" s="91">
        <f t="shared" si="4"/>
        <v>37</v>
      </c>
      <c r="L16" s="174">
        <f t="shared" si="4"/>
        <v>53</v>
      </c>
      <c r="M16" s="91">
        <f t="shared" si="4"/>
        <v>0</v>
      </c>
      <c r="N16" s="174">
        <f t="shared" si="4"/>
        <v>0</v>
      </c>
      <c r="O16" s="91">
        <f t="shared" si="4"/>
        <v>326</v>
      </c>
      <c r="P16" s="174">
        <f t="shared" si="4"/>
        <v>356</v>
      </c>
      <c r="Q16" s="91">
        <f t="shared" si="4"/>
        <v>8</v>
      </c>
      <c r="R16" s="174">
        <f t="shared" si="4"/>
        <v>11</v>
      </c>
      <c r="S16" s="91">
        <f t="shared" si="4"/>
        <v>3</v>
      </c>
      <c r="T16" s="174">
        <f t="shared" si="4"/>
        <v>5</v>
      </c>
      <c r="U16" s="180">
        <f t="shared" si="1"/>
        <v>396</v>
      </c>
      <c r="V16" s="174">
        <f t="shared" si="1"/>
        <v>452</v>
      </c>
      <c r="W16" s="105">
        <f t="shared" si="3"/>
        <v>848</v>
      </c>
    </row>
    <row r="17" spans="1:23" x14ac:dyDescent="0.25">
      <c r="A17" s="92" t="s">
        <v>287</v>
      </c>
      <c r="B17" s="93" t="s">
        <v>288</v>
      </c>
      <c r="C17" s="94">
        <v>0</v>
      </c>
      <c r="D17" s="97">
        <v>0</v>
      </c>
      <c r="E17" s="94">
        <v>0</v>
      </c>
      <c r="F17" s="97">
        <v>0</v>
      </c>
      <c r="G17" s="94">
        <v>0</v>
      </c>
      <c r="H17" s="97">
        <v>0</v>
      </c>
      <c r="I17" s="94">
        <v>0</v>
      </c>
      <c r="J17" s="97">
        <v>0</v>
      </c>
      <c r="K17" s="94">
        <v>0</v>
      </c>
      <c r="L17" s="97">
        <v>0</v>
      </c>
      <c r="M17" s="94">
        <v>0</v>
      </c>
      <c r="N17" s="97">
        <v>0</v>
      </c>
      <c r="O17" s="94">
        <v>1</v>
      </c>
      <c r="P17" s="97">
        <v>1</v>
      </c>
      <c r="Q17" s="94">
        <v>0</v>
      </c>
      <c r="R17" s="97">
        <v>0</v>
      </c>
      <c r="S17" s="94">
        <v>0</v>
      </c>
      <c r="T17" s="97">
        <v>0</v>
      </c>
      <c r="U17" s="181">
        <f t="shared" ref="U17:U56" si="5">C17+E17+G17+I17+K17+M17+O17+Q17+S17</f>
        <v>1</v>
      </c>
      <c r="V17" s="97">
        <f t="shared" ref="V17:V56" si="6">D17+F17+H17+J17+L17+N17+P17+R17+T17</f>
        <v>1</v>
      </c>
      <c r="W17" s="106">
        <f t="shared" ref="W17:W56" si="7">SUM(U17:V17)</f>
        <v>2</v>
      </c>
    </row>
    <row r="18" spans="1:23" x14ac:dyDescent="0.25">
      <c r="A18" s="92" t="s">
        <v>289</v>
      </c>
      <c r="B18" s="92" t="s">
        <v>290</v>
      </c>
      <c r="C18" s="94">
        <v>0</v>
      </c>
      <c r="D18" s="97">
        <v>0</v>
      </c>
      <c r="E18" s="94">
        <v>0</v>
      </c>
      <c r="F18" s="97">
        <v>0</v>
      </c>
      <c r="G18" s="94">
        <v>0</v>
      </c>
      <c r="H18" s="97">
        <v>0</v>
      </c>
      <c r="I18" s="94">
        <v>0</v>
      </c>
      <c r="J18" s="97">
        <v>0</v>
      </c>
      <c r="K18" s="94">
        <v>0</v>
      </c>
      <c r="L18" s="97">
        <v>0</v>
      </c>
      <c r="M18" s="94">
        <v>0</v>
      </c>
      <c r="N18" s="97">
        <v>0</v>
      </c>
      <c r="O18" s="94">
        <v>2</v>
      </c>
      <c r="P18" s="97">
        <v>2</v>
      </c>
      <c r="Q18" s="94">
        <v>0</v>
      </c>
      <c r="R18" s="97">
        <v>0</v>
      </c>
      <c r="S18" s="94">
        <v>0</v>
      </c>
      <c r="T18" s="97">
        <v>0</v>
      </c>
      <c r="U18" s="181">
        <f t="shared" si="5"/>
        <v>2</v>
      </c>
      <c r="V18" s="97">
        <f t="shared" si="6"/>
        <v>2</v>
      </c>
      <c r="W18" s="106">
        <f t="shared" si="7"/>
        <v>4</v>
      </c>
    </row>
    <row r="19" spans="1:23" x14ac:dyDescent="0.25">
      <c r="A19" s="96" t="s">
        <v>291</v>
      </c>
      <c r="B19" s="93" t="s">
        <v>685</v>
      </c>
      <c r="C19" s="94">
        <v>0</v>
      </c>
      <c r="D19" s="97">
        <v>0</v>
      </c>
      <c r="E19" s="94">
        <v>0</v>
      </c>
      <c r="F19" s="97">
        <v>4</v>
      </c>
      <c r="G19" s="94">
        <v>0</v>
      </c>
      <c r="H19" s="97">
        <v>0</v>
      </c>
      <c r="I19" s="94">
        <v>0</v>
      </c>
      <c r="J19" s="97">
        <v>0</v>
      </c>
      <c r="K19" s="94">
        <v>4</v>
      </c>
      <c r="L19" s="97">
        <v>9</v>
      </c>
      <c r="M19" s="94">
        <v>0</v>
      </c>
      <c r="N19" s="97">
        <v>0</v>
      </c>
      <c r="O19" s="94">
        <v>0</v>
      </c>
      <c r="P19" s="97">
        <v>0</v>
      </c>
      <c r="Q19" s="94">
        <v>0</v>
      </c>
      <c r="R19" s="97">
        <v>0</v>
      </c>
      <c r="S19" s="94">
        <v>0</v>
      </c>
      <c r="T19" s="97">
        <v>0</v>
      </c>
      <c r="U19" s="181">
        <f t="shared" si="5"/>
        <v>4</v>
      </c>
      <c r="V19" s="97">
        <f t="shared" si="6"/>
        <v>13</v>
      </c>
      <c r="W19" s="106">
        <f t="shared" si="7"/>
        <v>17</v>
      </c>
    </row>
    <row r="20" spans="1:23" x14ac:dyDescent="0.25">
      <c r="A20" s="92" t="s">
        <v>292</v>
      </c>
      <c r="B20" s="92" t="s">
        <v>293</v>
      </c>
      <c r="C20" s="94">
        <v>0</v>
      </c>
      <c r="D20" s="97">
        <v>0</v>
      </c>
      <c r="E20" s="94">
        <v>0</v>
      </c>
      <c r="F20" s="97">
        <v>1</v>
      </c>
      <c r="G20" s="94">
        <v>0</v>
      </c>
      <c r="H20" s="97">
        <v>0</v>
      </c>
      <c r="I20" s="94">
        <v>0</v>
      </c>
      <c r="J20" s="97">
        <v>0</v>
      </c>
      <c r="K20" s="94">
        <v>0</v>
      </c>
      <c r="L20" s="97">
        <v>1</v>
      </c>
      <c r="M20" s="94">
        <v>0</v>
      </c>
      <c r="N20" s="97">
        <v>0</v>
      </c>
      <c r="O20" s="94">
        <v>2</v>
      </c>
      <c r="P20" s="97">
        <v>3</v>
      </c>
      <c r="Q20" s="94">
        <v>0</v>
      </c>
      <c r="R20" s="97">
        <v>0</v>
      </c>
      <c r="S20" s="94">
        <v>0</v>
      </c>
      <c r="T20" s="97">
        <v>0</v>
      </c>
      <c r="U20" s="181">
        <f t="shared" si="5"/>
        <v>2</v>
      </c>
      <c r="V20" s="97">
        <f t="shared" si="6"/>
        <v>5</v>
      </c>
      <c r="W20" s="106">
        <f t="shared" si="7"/>
        <v>7</v>
      </c>
    </row>
    <row r="21" spans="1:23" x14ac:dyDescent="0.25">
      <c r="A21" s="93" t="s">
        <v>294</v>
      </c>
      <c r="B21" s="93" t="s">
        <v>295</v>
      </c>
      <c r="C21" s="94">
        <v>0</v>
      </c>
      <c r="D21" s="97">
        <v>0</v>
      </c>
      <c r="E21" s="94">
        <v>0</v>
      </c>
      <c r="F21" s="97">
        <v>0</v>
      </c>
      <c r="G21" s="94">
        <v>0</v>
      </c>
      <c r="H21" s="97">
        <v>0</v>
      </c>
      <c r="I21" s="94">
        <v>0</v>
      </c>
      <c r="J21" s="97">
        <v>0</v>
      </c>
      <c r="K21" s="94">
        <v>0</v>
      </c>
      <c r="L21" s="97">
        <v>1</v>
      </c>
      <c r="M21" s="94">
        <v>0</v>
      </c>
      <c r="N21" s="97">
        <v>0</v>
      </c>
      <c r="O21" s="94">
        <v>0</v>
      </c>
      <c r="P21" s="97">
        <v>4</v>
      </c>
      <c r="Q21" s="94">
        <v>0</v>
      </c>
      <c r="R21" s="97">
        <v>0</v>
      </c>
      <c r="S21" s="94">
        <v>0</v>
      </c>
      <c r="T21" s="97">
        <v>0</v>
      </c>
      <c r="U21" s="181">
        <f t="shared" si="5"/>
        <v>0</v>
      </c>
      <c r="V21" s="97">
        <f t="shared" si="6"/>
        <v>5</v>
      </c>
      <c r="W21" s="106">
        <f t="shared" si="7"/>
        <v>5</v>
      </c>
    </row>
    <row r="22" spans="1:23" x14ac:dyDescent="0.25">
      <c r="A22" s="92" t="s">
        <v>296</v>
      </c>
      <c r="B22" s="92" t="s">
        <v>297</v>
      </c>
      <c r="C22" s="94">
        <v>0</v>
      </c>
      <c r="D22" s="97">
        <v>0</v>
      </c>
      <c r="E22" s="94">
        <v>0</v>
      </c>
      <c r="F22" s="97">
        <v>0</v>
      </c>
      <c r="G22" s="94">
        <v>0</v>
      </c>
      <c r="H22" s="97">
        <v>0</v>
      </c>
      <c r="I22" s="94">
        <v>0</v>
      </c>
      <c r="J22" s="97">
        <v>0</v>
      </c>
      <c r="K22" s="94">
        <v>0</v>
      </c>
      <c r="L22" s="97">
        <v>1</v>
      </c>
      <c r="M22" s="94">
        <v>0</v>
      </c>
      <c r="N22" s="97">
        <v>0</v>
      </c>
      <c r="O22" s="94">
        <v>1</v>
      </c>
      <c r="P22" s="97">
        <v>1</v>
      </c>
      <c r="Q22" s="94">
        <v>0</v>
      </c>
      <c r="R22" s="97">
        <v>0</v>
      </c>
      <c r="S22" s="94">
        <v>0</v>
      </c>
      <c r="T22" s="97">
        <v>0</v>
      </c>
      <c r="U22" s="181">
        <f t="shared" si="5"/>
        <v>1</v>
      </c>
      <c r="V22" s="97">
        <f t="shared" si="6"/>
        <v>2</v>
      </c>
      <c r="W22" s="106">
        <f t="shared" si="7"/>
        <v>3</v>
      </c>
    </row>
    <row r="23" spans="1:23" x14ac:dyDescent="0.25">
      <c r="A23" s="92" t="s">
        <v>298</v>
      </c>
      <c r="B23" s="92" t="s">
        <v>299</v>
      </c>
      <c r="C23" s="94">
        <v>0</v>
      </c>
      <c r="D23" s="97">
        <v>0</v>
      </c>
      <c r="E23" s="94">
        <v>0</v>
      </c>
      <c r="F23" s="97">
        <v>0</v>
      </c>
      <c r="G23" s="94">
        <v>0</v>
      </c>
      <c r="H23" s="97">
        <v>0</v>
      </c>
      <c r="I23" s="94">
        <v>0</v>
      </c>
      <c r="J23" s="97">
        <v>1</v>
      </c>
      <c r="K23" s="94">
        <v>0</v>
      </c>
      <c r="L23" s="97">
        <v>2</v>
      </c>
      <c r="M23" s="94">
        <v>0</v>
      </c>
      <c r="N23" s="97">
        <v>0</v>
      </c>
      <c r="O23" s="94">
        <v>1</v>
      </c>
      <c r="P23" s="97">
        <v>0</v>
      </c>
      <c r="Q23" s="94">
        <v>0</v>
      </c>
      <c r="R23" s="97">
        <v>0</v>
      </c>
      <c r="S23" s="94">
        <v>0</v>
      </c>
      <c r="T23" s="97">
        <v>0</v>
      </c>
      <c r="U23" s="181">
        <f t="shared" si="5"/>
        <v>1</v>
      </c>
      <c r="V23" s="97">
        <f t="shared" si="6"/>
        <v>3</v>
      </c>
      <c r="W23" s="106">
        <f t="shared" si="7"/>
        <v>4</v>
      </c>
    </row>
    <row r="24" spans="1:23" x14ac:dyDescent="0.25">
      <c r="A24" s="92" t="s">
        <v>300</v>
      </c>
      <c r="B24" s="92" t="s">
        <v>301</v>
      </c>
      <c r="C24" s="94">
        <v>0</v>
      </c>
      <c r="D24" s="97">
        <v>0</v>
      </c>
      <c r="E24" s="94">
        <v>0</v>
      </c>
      <c r="F24" s="97">
        <v>0</v>
      </c>
      <c r="G24" s="94">
        <v>0</v>
      </c>
      <c r="H24" s="97">
        <v>0</v>
      </c>
      <c r="I24" s="94">
        <v>0</v>
      </c>
      <c r="J24" s="97">
        <v>0</v>
      </c>
      <c r="K24" s="94">
        <v>0</v>
      </c>
      <c r="L24" s="97">
        <v>1</v>
      </c>
      <c r="M24" s="94">
        <v>0</v>
      </c>
      <c r="N24" s="97">
        <v>0</v>
      </c>
      <c r="O24" s="94">
        <v>0</v>
      </c>
      <c r="P24" s="97">
        <v>1</v>
      </c>
      <c r="Q24" s="94">
        <v>0</v>
      </c>
      <c r="R24" s="97">
        <v>0</v>
      </c>
      <c r="S24" s="94">
        <v>0</v>
      </c>
      <c r="T24" s="97">
        <v>0</v>
      </c>
      <c r="U24" s="181">
        <f t="shared" si="5"/>
        <v>0</v>
      </c>
      <c r="V24" s="97">
        <f t="shared" si="6"/>
        <v>2</v>
      </c>
      <c r="W24" s="106">
        <f t="shared" si="7"/>
        <v>2</v>
      </c>
    </row>
    <row r="25" spans="1:23" x14ac:dyDescent="0.25">
      <c r="A25" s="95" t="s">
        <v>302</v>
      </c>
      <c r="B25" s="92" t="s">
        <v>303</v>
      </c>
      <c r="C25" s="94">
        <v>0</v>
      </c>
      <c r="D25" s="97">
        <v>0</v>
      </c>
      <c r="E25" s="94">
        <v>1</v>
      </c>
      <c r="F25" s="97">
        <v>0</v>
      </c>
      <c r="G25" s="94">
        <v>0</v>
      </c>
      <c r="H25" s="97">
        <v>0</v>
      </c>
      <c r="I25" s="94">
        <v>0</v>
      </c>
      <c r="J25" s="97">
        <v>0</v>
      </c>
      <c r="K25" s="94">
        <v>1</v>
      </c>
      <c r="L25" s="97">
        <v>0</v>
      </c>
      <c r="M25" s="94">
        <v>0</v>
      </c>
      <c r="N25" s="97">
        <v>0</v>
      </c>
      <c r="O25" s="94">
        <v>3</v>
      </c>
      <c r="P25" s="97">
        <v>3</v>
      </c>
      <c r="Q25" s="94">
        <v>0</v>
      </c>
      <c r="R25" s="97">
        <v>1</v>
      </c>
      <c r="S25" s="94">
        <v>0</v>
      </c>
      <c r="T25" s="97">
        <v>0</v>
      </c>
      <c r="U25" s="181">
        <f t="shared" si="5"/>
        <v>5</v>
      </c>
      <c r="V25" s="97">
        <f t="shared" si="6"/>
        <v>4</v>
      </c>
      <c r="W25" s="106">
        <f t="shared" si="7"/>
        <v>9</v>
      </c>
    </row>
    <row r="26" spans="1:23" hidden="1" x14ac:dyDescent="0.25">
      <c r="A26" s="92" t="s">
        <v>304</v>
      </c>
      <c r="B26" s="92" t="s">
        <v>305</v>
      </c>
      <c r="C26" s="94">
        <v>0</v>
      </c>
      <c r="D26" s="97">
        <v>0</v>
      </c>
      <c r="E26" s="94">
        <v>0</v>
      </c>
      <c r="F26" s="97">
        <v>0</v>
      </c>
      <c r="G26" s="94">
        <v>0</v>
      </c>
      <c r="H26" s="97">
        <v>0</v>
      </c>
      <c r="I26" s="94">
        <v>0</v>
      </c>
      <c r="J26" s="97">
        <v>0</v>
      </c>
      <c r="K26" s="94">
        <v>0</v>
      </c>
      <c r="L26" s="97">
        <v>0</v>
      </c>
      <c r="M26" s="94">
        <v>0</v>
      </c>
      <c r="N26" s="97">
        <v>0</v>
      </c>
      <c r="O26" s="94">
        <v>0</v>
      </c>
      <c r="P26" s="97">
        <v>0</v>
      </c>
      <c r="Q26" s="94">
        <v>0</v>
      </c>
      <c r="R26" s="97">
        <v>0</v>
      </c>
      <c r="S26" s="94">
        <v>0</v>
      </c>
      <c r="T26" s="97">
        <v>0</v>
      </c>
      <c r="U26" s="181">
        <f t="shared" si="5"/>
        <v>0</v>
      </c>
      <c r="V26" s="97">
        <f t="shared" si="6"/>
        <v>0</v>
      </c>
      <c r="W26" s="106">
        <f t="shared" si="7"/>
        <v>0</v>
      </c>
    </row>
    <row r="27" spans="1:23" x14ac:dyDescent="0.25">
      <c r="A27" s="93" t="s">
        <v>306</v>
      </c>
      <c r="B27" s="93" t="s">
        <v>307</v>
      </c>
      <c r="C27" s="94">
        <v>0</v>
      </c>
      <c r="D27" s="97">
        <v>0</v>
      </c>
      <c r="E27" s="94">
        <v>0</v>
      </c>
      <c r="F27" s="97">
        <v>0</v>
      </c>
      <c r="G27" s="94">
        <v>0</v>
      </c>
      <c r="H27" s="97">
        <v>0</v>
      </c>
      <c r="I27" s="94">
        <v>0</v>
      </c>
      <c r="J27" s="97">
        <v>0</v>
      </c>
      <c r="K27" s="94">
        <v>1</v>
      </c>
      <c r="L27" s="97">
        <v>0</v>
      </c>
      <c r="M27" s="94">
        <v>0</v>
      </c>
      <c r="N27" s="97">
        <v>0</v>
      </c>
      <c r="O27" s="94">
        <v>14</v>
      </c>
      <c r="P27" s="97">
        <v>7</v>
      </c>
      <c r="Q27" s="94">
        <v>0</v>
      </c>
      <c r="R27" s="97">
        <v>0</v>
      </c>
      <c r="S27" s="94">
        <v>2</v>
      </c>
      <c r="T27" s="97">
        <v>0</v>
      </c>
      <c r="U27" s="181">
        <f t="shared" si="5"/>
        <v>17</v>
      </c>
      <c r="V27" s="97">
        <f t="shared" si="6"/>
        <v>7</v>
      </c>
      <c r="W27" s="106">
        <f t="shared" si="7"/>
        <v>24</v>
      </c>
    </row>
    <row r="28" spans="1:23" x14ac:dyDescent="0.25">
      <c r="A28" s="96" t="s">
        <v>308</v>
      </c>
      <c r="B28" s="97" t="s">
        <v>309</v>
      </c>
      <c r="C28" s="94">
        <v>0</v>
      </c>
      <c r="D28" s="97">
        <v>1</v>
      </c>
      <c r="E28" s="94">
        <v>0</v>
      </c>
      <c r="F28" s="97">
        <v>1</v>
      </c>
      <c r="G28" s="94">
        <v>0</v>
      </c>
      <c r="H28" s="97">
        <v>0</v>
      </c>
      <c r="I28" s="94">
        <v>0</v>
      </c>
      <c r="J28" s="97">
        <v>0</v>
      </c>
      <c r="K28" s="94">
        <v>0</v>
      </c>
      <c r="L28" s="97">
        <v>0</v>
      </c>
      <c r="M28" s="94">
        <v>0</v>
      </c>
      <c r="N28" s="97">
        <v>0</v>
      </c>
      <c r="O28" s="94">
        <v>7</v>
      </c>
      <c r="P28" s="97">
        <v>15</v>
      </c>
      <c r="Q28" s="94">
        <v>0</v>
      </c>
      <c r="R28" s="97">
        <v>0</v>
      </c>
      <c r="S28" s="94">
        <v>0</v>
      </c>
      <c r="T28" s="97">
        <v>0</v>
      </c>
      <c r="U28" s="181">
        <f t="shared" si="5"/>
        <v>7</v>
      </c>
      <c r="V28" s="97">
        <f t="shared" si="6"/>
        <v>17</v>
      </c>
      <c r="W28" s="106">
        <f t="shared" si="7"/>
        <v>24</v>
      </c>
    </row>
    <row r="29" spans="1:23" x14ac:dyDescent="0.25">
      <c r="A29" s="92" t="s">
        <v>310</v>
      </c>
      <c r="B29" s="92" t="s">
        <v>673</v>
      </c>
      <c r="C29" s="94">
        <v>0</v>
      </c>
      <c r="D29" s="97">
        <v>0</v>
      </c>
      <c r="E29" s="94">
        <v>0</v>
      </c>
      <c r="F29" s="97">
        <v>0</v>
      </c>
      <c r="G29" s="94">
        <v>0</v>
      </c>
      <c r="H29" s="97">
        <v>0</v>
      </c>
      <c r="I29" s="94">
        <v>0</v>
      </c>
      <c r="J29" s="97">
        <v>0</v>
      </c>
      <c r="K29" s="94">
        <v>0</v>
      </c>
      <c r="L29" s="97">
        <v>0</v>
      </c>
      <c r="M29" s="94">
        <v>0</v>
      </c>
      <c r="N29" s="97">
        <v>0</v>
      </c>
      <c r="O29" s="94">
        <v>1</v>
      </c>
      <c r="P29" s="97">
        <v>1</v>
      </c>
      <c r="Q29" s="94">
        <v>0</v>
      </c>
      <c r="R29" s="97">
        <v>0</v>
      </c>
      <c r="S29" s="94">
        <v>0</v>
      </c>
      <c r="T29" s="97">
        <v>0</v>
      </c>
      <c r="U29" s="181">
        <f t="shared" si="5"/>
        <v>1</v>
      </c>
      <c r="V29" s="97">
        <f t="shared" si="6"/>
        <v>1</v>
      </c>
      <c r="W29" s="106">
        <f t="shared" si="7"/>
        <v>2</v>
      </c>
    </row>
    <row r="30" spans="1:23" x14ac:dyDescent="0.25">
      <c r="A30" s="93" t="s">
        <v>311</v>
      </c>
      <c r="B30" s="93" t="s">
        <v>312</v>
      </c>
      <c r="C30" s="94">
        <v>0</v>
      </c>
      <c r="D30" s="97">
        <v>0</v>
      </c>
      <c r="E30" s="94">
        <v>0</v>
      </c>
      <c r="F30" s="97">
        <v>0</v>
      </c>
      <c r="G30" s="94">
        <v>0</v>
      </c>
      <c r="H30" s="97">
        <v>0</v>
      </c>
      <c r="I30" s="94">
        <v>0</v>
      </c>
      <c r="J30" s="97">
        <v>0</v>
      </c>
      <c r="K30" s="94">
        <v>0</v>
      </c>
      <c r="L30" s="97">
        <v>1</v>
      </c>
      <c r="M30" s="94">
        <v>0</v>
      </c>
      <c r="N30" s="97">
        <v>0</v>
      </c>
      <c r="O30" s="94">
        <v>6</v>
      </c>
      <c r="P30" s="97">
        <v>11</v>
      </c>
      <c r="Q30" s="94">
        <v>0</v>
      </c>
      <c r="R30" s="97">
        <v>0</v>
      </c>
      <c r="S30" s="94">
        <v>1</v>
      </c>
      <c r="T30" s="97">
        <v>1</v>
      </c>
      <c r="U30" s="181">
        <f t="shared" si="5"/>
        <v>7</v>
      </c>
      <c r="V30" s="97">
        <f t="shared" si="6"/>
        <v>13</v>
      </c>
      <c r="W30" s="106">
        <f t="shared" si="7"/>
        <v>20</v>
      </c>
    </row>
    <row r="31" spans="1:23" x14ac:dyDescent="0.25">
      <c r="A31" s="92" t="s">
        <v>313</v>
      </c>
      <c r="B31" s="92" t="s">
        <v>314</v>
      </c>
      <c r="C31" s="94">
        <v>0</v>
      </c>
      <c r="D31" s="97">
        <v>0</v>
      </c>
      <c r="E31" s="94">
        <v>0</v>
      </c>
      <c r="F31" s="97">
        <v>0</v>
      </c>
      <c r="G31" s="94">
        <v>0</v>
      </c>
      <c r="H31" s="97">
        <v>0</v>
      </c>
      <c r="I31" s="94">
        <v>1</v>
      </c>
      <c r="J31" s="97">
        <v>0</v>
      </c>
      <c r="K31" s="94">
        <v>0</v>
      </c>
      <c r="L31" s="97">
        <v>0</v>
      </c>
      <c r="M31" s="94">
        <v>0</v>
      </c>
      <c r="N31" s="97">
        <v>0</v>
      </c>
      <c r="O31" s="94">
        <v>7</v>
      </c>
      <c r="P31" s="97">
        <v>6</v>
      </c>
      <c r="Q31" s="94">
        <v>0</v>
      </c>
      <c r="R31" s="97">
        <v>0</v>
      </c>
      <c r="S31" s="94">
        <v>0</v>
      </c>
      <c r="T31" s="97">
        <v>0</v>
      </c>
      <c r="U31" s="181">
        <f t="shared" si="5"/>
        <v>8</v>
      </c>
      <c r="V31" s="97">
        <f t="shared" si="6"/>
        <v>6</v>
      </c>
      <c r="W31" s="106">
        <f t="shared" si="7"/>
        <v>14</v>
      </c>
    </row>
    <row r="32" spans="1:23" x14ac:dyDescent="0.25">
      <c r="A32" s="92" t="s">
        <v>315</v>
      </c>
      <c r="B32" s="92" t="s">
        <v>316</v>
      </c>
      <c r="C32" s="94">
        <v>0</v>
      </c>
      <c r="D32" s="97">
        <v>0</v>
      </c>
      <c r="E32" s="94">
        <v>0</v>
      </c>
      <c r="F32" s="97">
        <v>0</v>
      </c>
      <c r="G32" s="94">
        <v>0</v>
      </c>
      <c r="H32" s="97">
        <v>0</v>
      </c>
      <c r="I32" s="94">
        <v>1</v>
      </c>
      <c r="J32" s="97">
        <v>0</v>
      </c>
      <c r="K32" s="94">
        <v>1</v>
      </c>
      <c r="L32" s="97">
        <v>0</v>
      </c>
      <c r="M32" s="94">
        <v>0</v>
      </c>
      <c r="N32" s="97">
        <v>0</v>
      </c>
      <c r="O32" s="94">
        <v>0</v>
      </c>
      <c r="P32" s="97">
        <v>3</v>
      </c>
      <c r="Q32" s="94">
        <v>0</v>
      </c>
      <c r="R32" s="97">
        <v>0</v>
      </c>
      <c r="S32" s="94">
        <v>0</v>
      </c>
      <c r="T32" s="97">
        <v>0</v>
      </c>
      <c r="U32" s="181">
        <f t="shared" si="5"/>
        <v>2</v>
      </c>
      <c r="V32" s="97">
        <f t="shared" si="6"/>
        <v>3</v>
      </c>
      <c r="W32" s="106">
        <f t="shared" si="7"/>
        <v>5</v>
      </c>
    </row>
    <row r="33" spans="1:23" x14ac:dyDescent="0.25">
      <c r="A33" s="92" t="s">
        <v>317</v>
      </c>
      <c r="B33" s="92" t="s">
        <v>318</v>
      </c>
      <c r="C33" s="94">
        <v>0</v>
      </c>
      <c r="D33" s="97">
        <v>0</v>
      </c>
      <c r="E33" s="94">
        <v>0</v>
      </c>
      <c r="F33" s="97">
        <v>0</v>
      </c>
      <c r="G33" s="94">
        <v>0</v>
      </c>
      <c r="H33" s="97">
        <v>0</v>
      </c>
      <c r="I33" s="94">
        <v>0</v>
      </c>
      <c r="J33" s="97">
        <v>0</v>
      </c>
      <c r="K33" s="94">
        <v>0</v>
      </c>
      <c r="L33" s="97">
        <v>0</v>
      </c>
      <c r="M33" s="94">
        <v>0</v>
      </c>
      <c r="N33" s="97">
        <v>0</v>
      </c>
      <c r="O33" s="94">
        <v>1</v>
      </c>
      <c r="P33" s="97">
        <v>0</v>
      </c>
      <c r="Q33" s="94">
        <v>1</v>
      </c>
      <c r="R33" s="97">
        <v>0</v>
      </c>
      <c r="S33" s="94">
        <v>0</v>
      </c>
      <c r="T33" s="97">
        <v>0</v>
      </c>
      <c r="U33" s="181">
        <f t="shared" si="5"/>
        <v>2</v>
      </c>
      <c r="V33" s="97">
        <f t="shared" si="6"/>
        <v>0</v>
      </c>
      <c r="W33" s="106">
        <f t="shared" si="7"/>
        <v>2</v>
      </c>
    </row>
    <row r="34" spans="1:23" x14ac:dyDescent="0.25">
      <c r="A34" s="92" t="s">
        <v>319</v>
      </c>
      <c r="B34" s="92" t="s">
        <v>320</v>
      </c>
      <c r="C34" s="94">
        <v>0</v>
      </c>
      <c r="D34" s="97">
        <v>0</v>
      </c>
      <c r="E34" s="94">
        <v>0</v>
      </c>
      <c r="F34" s="97">
        <v>1</v>
      </c>
      <c r="G34" s="94">
        <v>0</v>
      </c>
      <c r="H34" s="97">
        <v>0</v>
      </c>
      <c r="I34" s="94">
        <v>0</v>
      </c>
      <c r="J34" s="97">
        <v>0</v>
      </c>
      <c r="K34" s="94">
        <v>2</v>
      </c>
      <c r="L34" s="97">
        <v>2</v>
      </c>
      <c r="M34" s="94">
        <v>0</v>
      </c>
      <c r="N34" s="97">
        <v>0</v>
      </c>
      <c r="O34" s="94">
        <v>32</v>
      </c>
      <c r="P34" s="97">
        <v>42</v>
      </c>
      <c r="Q34" s="94">
        <v>1</v>
      </c>
      <c r="R34" s="97">
        <v>3</v>
      </c>
      <c r="S34" s="94">
        <v>0</v>
      </c>
      <c r="T34" s="97">
        <v>1</v>
      </c>
      <c r="U34" s="181">
        <f t="shared" si="5"/>
        <v>35</v>
      </c>
      <c r="V34" s="97">
        <f t="shared" si="6"/>
        <v>49</v>
      </c>
      <c r="W34" s="106">
        <f t="shared" si="7"/>
        <v>84</v>
      </c>
    </row>
    <row r="35" spans="1:23" x14ac:dyDescent="0.25">
      <c r="A35" s="92" t="s">
        <v>321</v>
      </c>
      <c r="B35" s="92" t="s">
        <v>322</v>
      </c>
      <c r="C35" s="94">
        <v>0</v>
      </c>
      <c r="D35" s="97">
        <v>0</v>
      </c>
      <c r="E35" s="94">
        <v>0</v>
      </c>
      <c r="F35" s="97">
        <v>0</v>
      </c>
      <c r="G35" s="94">
        <v>0</v>
      </c>
      <c r="H35" s="97">
        <v>0</v>
      </c>
      <c r="I35" s="94">
        <v>0</v>
      </c>
      <c r="J35" s="97">
        <v>0</v>
      </c>
      <c r="K35" s="94">
        <v>0</v>
      </c>
      <c r="L35" s="97">
        <v>0</v>
      </c>
      <c r="M35" s="94">
        <v>0</v>
      </c>
      <c r="N35" s="97">
        <v>0</v>
      </c>
      <c r="O35" s="94">
        <v>0</v>
      </c>
      <c r="P35" s="97">
        <v>0</v>
      </c>
      <c r="Q35" s="94">
        <v>0</v>
      </c>
      <c r="R35" s="97">
        <v>0</v>
      </c>
      <c r="S35" s="94">
        <v>0</v>
      </c>
      <c r="T35" s="97">
        <v>0</v>
      </c>
      <c r="U35" s="181">
        <f t="shared" si="5"/>
        <v>0</v>
      </c>
      <c r="V35" s="97">
        <f t="shared" si="6"/>
        <v>0</v>
      </c>
      <c r="W35" s="106">
        <f t="shared" si="7"/>
        <v>0</v>
      </c>
    </row>
    <row r="36" spans="1:23" x14ac:dyDescent="0.25">
      <c r="A36" s="92" t="s">
        <v>323</v>
      </c>
      <c r="B36" s="92" t="s">
        <v>324</v>
      </c>
      <c r="C36" s="94">
        <v>0</v>
      </c>
      <c r="D36" s="97">
        <v>0</v>
      </c>
      <c r="E36" s="94">
        <v>1</v>
      </c>
      <c r="F36" s="97">
        <v>0</v>
      </c>
      <c r="G36" s="94">
        <v>0</v>
      </c>
      <c r="H36" s="97">
        <v>0</v>
      </c>
      <c r="I36" s="94">
        <v>0</v>
      </c>
      <c r="J36" s="97">
        <v>0</v>
      </c>
      <c r="K36" s="94">
        <v>1</v>
      </c>
      <c r="L36" s="97">
        <v>0</v>
      </c>
      <c r="M36" s="94">
        <v>0</v>
      </c>
      <c r="N36" s="97">
        <v>0</v>
      </c>
      <c r="O36" s="94">
        <v>23</v>
      </c>
      <c r="P36" s="97">
        <v>19</v>
      </c>
      <c r="Q36" s="94">
        <v>0</v>
      </c>
      <c r="R36" s="97">
        <v>0</v>
      </c>
      <c r="S36" s="94">
        <v>0</v>
      </c>
      <c r="T36" s="97">
        <v>0</v>
      </c>
      <c r="U36" s="181">
        <f t="shared" si="5"/>
        <v>25</v>
      </c>
      <c r="V36" s="97">
        <f t="shared" si="6"/>
        <v>19</v>
      </c>
      <c r="W36" s="106">
        <f t="shared" si="7"/>
        <v>44</v>
      </c>
    </row>
    <row r="37" spans="1:23" x14ac:dyDescent="0.25">
      <c r="A37" s="92" t="s">
        <v>325</v>
      </c>
      <c r="B37" s="92" t="s">
        <v>326</v>
      </c>
      <c r="C37" s="94">
        <v>1</v>
      </c>
      <c r="D37" s="97">
        <v>1</v>
      </c>
      <c r="E37" s="94">
        <v>3</v>
      </c>
      <c r="F37" s="97">
        <v>2</v>
      </c>
      <c r="G37" s="94">
        <v>0</v>
      </c>
      <c r="H37" s="97">
        <v>0</v>
      </c>
      <c r="I37" s="94">
        <v>1</v>
      </c>
      <c r="J37" s="97">
        <v>0</v>
      </c>
      <c r="K37" s="94">
        <v>6</v>
      </c>
      <c r="L37" s="97">
        <v>6</v>
      </c>
      <c r="M37" s="94">
        <v>0</v>
      </c>
      <c r="N37" s="97">
        <v>0</v>
      </c>
      <c r="O37" s="94">
        <v>51</v>
      </c>
      <c r="P37" s="97">
        <v>77</v>
      </c>
      <c r="Q37" s="94">
        <v>3</v>
      </c>
      <c r="R37" s="97">
        <v>2</v>
      </c>
      <c r="S37" s="94">
        <v>0</v>
      </c>
      <c r="T37" s="97">
        <v>2</v>
      </c>
      <c r="U37" s="181">
        <f t="shared" si="5"/>
        <v>65</v>
      </c>
      <c r="V37" s="97">
        <f t="shared" si="6"/>
        <v>90</v>
      </c>
      <c r="W37" s="106">
        <f t="shared" si="7"/>
        <v>155</v>
      </c>
    </row>
    <row r="38" spans="1:23" x14ac:dyDescent="0.25">
      <c r="A38" s="92" t="s">
        <v>327</v>
      </c>
      <c r="B38" s="92" t="s">
        <v>328</v>
      </c>
      <c r="C38" s="94">
        <v>0</v>
      </c>
      <c r="D38" s="97">
        <v>0</v>
      </c>
      <c r="E38" s="94">
        <v>2</v>
      </c>
      <c r="F38" s="97">
        <v>0</v>
      </c>
      <c r="G38" s="94">
        <v>0</v>
      </c>
      <c r="H38" s="97">
        <v>0</v>
      </c>
      <c r="I38" s="94">
        <v>0</v>
      </c>
      <c r="J38" s="97">
        <v>1</v>
      </c>
      <c r="K38" s="94">
        <v>1</v>
      </c>
      <c r="L38" s="97">
        <v>1</v>
      </c>
      <c r="M38" s="94">
        <v>0</v>
      </c>
      <c r="N38" s="97">
        <v>0</v>
      </c>
      <c r="O38" s="94">
        <v>34</v>
      </c>
      <c r="P38" s="97">
        <v>38</v>
      </c>
      <c r="Q38" s="94">
        <v>1</v>
      </c>
      <c r="R38" s="97">
        <v>0</v>
      </c>
      <c r="S38" s="94">
        <v>0</v>
      </c>
      <c r="T38" s="97">
        <v>0</v>
      </c>
      <c r="U38" s="181">
        <f t="shared" si="5"/>
        <v>38</v>
      </c>
      <c r="V38" s="97">
        <f t="shared" si="6"/>
        <v>40</v>
      </c>
      <c r="W38" s="106">
        <f t="shared" si="7"/>
        <v>78</v>
      </c>
    </row>
    <row r="39" spans="1:23" x14ac:dyDescent="0.25">
      <c r="A39" s="92" t="s">
        <v>329</v>
      </c>
      <c r="B39" s="92" t="s">
        <v>330</v>
      </c>
      <c r="C39" s="94">
        <v>0</v>
      </c>
      <c r="D39" s="97">
        <v>0</v>
      </c>
      <c r="E39" s="94">
        <v>0</v>
      </c>
      <c r="F39" s="97">
        <v>0</v>
      </c>
      <c r="G39" s="94">
        <v>0</v>
      </c>
      <c r="H39" s="97">
        <v>0</v>
      </c>
      <c r="I39" s="94">
        <v>0</v>
      </c>
      <c r="J39" s="97">
        <v>0</v>
      </c>
      <c r="K39" s="94">
        <v>0</v>
      </c>
      <c r="L39" s="97">
        <v>0</v>
      </c>
      <c r="M39" s="94">
        <v>0</v>
      </c>
      <c r="N39" s="97">
        <v>0</v>
      </c>
      <c r="O39" s="94">
        <v>3</v>
      </c>
      <c r="P39" s="97">
        <v>0</v>
      </c>
      <c r="Q39" s="94">
        <v>0</v>
      </c>
      <c r="R39" s="97">
        <v>0</v>
      </c>
      <c r="S39" s="94">
        <v>0</v>
      </c>
      <c r="T39" s="97">
        <v>0</v>
      </c>
      <c r="U39" s="181">
        <f t="shared" si="5"/>
        <v>3</v>
      </c>
      <c r="V39" s="97">
        <f t="shared" si="6"/>
        <v>0</v>
      </c>
      <c r="W39" s="106">
        <f t="shared" si="7"/>
        <v>3</v>
      </c>
    </row>
    <row r="40" spans="1:23" hidden="1" x14ac:dyDescent="0.25">
      <c r="A40" s="95" t="s">
        <v>331</v>
      </c>
      <c r="B40" s="92" t="s">
        <v>332</v>
      </c>
      <c r="C40" s="94">
        <v>0</v>
      </c>
      <c r="D40" s="97">
        <v>0</v>
      </c>
      <c r="E40" s="94">
        <v>0</v>
      </c>
      <c r="F40" s="97">
        <v>0</v>
      </c>
      <c r="G40" s="94">
        <v>0</v>
      </c>
      <c r="H40" s="97">
        <v>0</v>
      </c>
      <c r="I40" s="94">
        <v>0</v>
      </c>
      <c r="J40" s="97">
        <v>0</v>
      </c>
      <c r="K40" s="94">
        <v>0</v>
      </c>
      <c r="L40" s="97">
        <v>0</v>
      </c>
      <c r="M40" s="94">
        <v>0</v>
      </c>
      <c r="N40" s="97">
        <v>0</v>
      </c>
      <c r="O40" s="94">
        <v>0</v>
      </c>
      <c r="P40" s="97">
        <v>0</v>
      </c>
      <c r="Q40" s="94">
        <v>0</v>
      </c>
      <c r="R40" s="97">
        <v>0</v>
      </c>
      <c r="S40" s="94">
        <v>0</v>
      </c>
      <c r="T40" s="97">
        <v>0</v>
      </c>
      <c r="U40" s="181">
        <f t="shared" si="5"/>
        <v>0</v>
      </c>
      <c r="V40" s="97">
        <f t="shared" si="6"/>
        <v>0</v>
      </c>
      <c r="W40" s="106">
        <f t="shared" si="7"/>
        <v>0</v>
      </c>
    </row>
    <row r="41" spans="1:23" x14ac:dyDescent="0.25">
      <c r="A41" s="93" t="s">
        <v>333</v>
      </c>
      <c r="B41" s="93" t="s">
        <v>1011</v>
      </c>
      <c r="C41" s="94">
        <v>0</v>
      </c>
      <c r="D41" s="97">
        <v>0</v>
      </c>
      <c r="E41" s="94">
        <v>0</v>
      </c>
      <c r="F41" s="97">
        <v>0</v>
      </c>
      <c r="G41" s="94">
        <v>0</v>
      </c>
      <c r="H41" s="97">
        <v>0</v>
      </c>
      <c r="I41" s="94">
        <v>0</v>
      </c>
      <c r="J41" s="97">
        <v>0</v>
      </c>
      <c r="K41" s="94">
        <v>1</v>
      </c>
      <c r="L41" s="97">
        <v>1</v>
      </c>
      <c r="M41" s="94">
        <v>0</v>
      </c>
      <c r="N41" s="97">
        <v>0</v>
      </c>
      <c r="O41" s="94">
        <v>2</v>
      </c>
      <c r="P41" s="97">
        <v>1</v>
      </c>
      <c r="Q41" s="94">
        <v>0</v>
      </c>
      <c r="R41" s="97">
        <v>0</v>
      </c>
      <c r="S41" s="94">
        <v>0</v>
      </c>
      <c r="T41" s="97">
        <v>0</v>
      </c>
      <c r="U41" s="181">
        <f t="shared" si="5"/>
        <v>3</v>
      </c>
      <c r="V41" s="97">
        <f t="shared" si="6"/>
        <v>2</v>
      </c>
      <c r="W41" s="106">
        <f t="shared" si="7"/>
        <v>5</v>
      </c>
    </row>
    <row r="42" spans="1:23" hidden="1" x14ac:dyDescent="0.25">
      <c r="A42" s="93" t="s">
        <v>334</v>
      </c>
      <c r="B42" s="93" t="s">
        <v>335</v>
      </c>
      <c r="C42" s="94">
        <v>0</v>
      </c>
      <c r="D42" s="97">
        <v>0</v>
      </c>
      <c r="E42" s="94">
        <v>0</v>
      </c>
      <c r="F42" s="97">
        <v>0</v>
      </c>
      <c r="G42" s="94">
        <v>0</v>
      </c>
      <c r="H42" s="97">
        <v>0</v>
      </c>
      <c r="I42" s="94">
        <v>0</v>
      </c>
      <c r="J42" s="97">
        <v>0</v>
      </c>
      <c r="K42" s="94">
        <v>0</v>
      </c>
      <c r="L42" s="97">
        <v>0</v>
      </c>
      <c r="M42" s="94">
        <v>0</v>
      </c>
      <c r="N42" s="97">
        <v>0</v>
      </c>
      <c r="O42" s="94">
        <v>0</v>
      </c>
      <c r="P42" s="97">
        <v>0</v>
      </c>
      <c r="Q42" s="94">
        <v>0</v>
      </c>
      <c r="R42" s="97">
        <v>0</v>
      </c>
      <c r="S42" s="94">
        <v>0</v>
      </c>
      <c r="T42" s="97">
        <v>0</v>
      </c>
      <c r="U42" s="181">
        <f t="shared" si="5"/>
        <v>0</v>
      </c>
      <c r="V42" s="97">
        <f t="shared" si="6"/>
        <v>0</v>
      </c>
      <c r="W42" s="106">
        <f t="shared" si="7"/>
        <v>0</v>
      </c>
    </row>
    <row r="43" spans="1:23" x14ac:dyDescent="0.25">
      <c r="A43" s="92" t="s">
        <v>336</v>
      </c>
      <c r="B43" s="92" t="s">
        <v>337</v>
      </c>
      <c r="C43" s="94">
        <v>0</v>
      </c>
      <c r="D43" s="97">
        <v>0</v>
      </c>
      <c r="E43" s="94">
        <v>0</v>
      </c>
      <c r="F43" s="97">
        <v>0</v>
      </c>
      <c r="G43" s="94">
        <v>0</v>
      </c>
      <c r="H43" s="97">
        <v>0</v>
      </c>
      <c r="I43" s="94">
        <v>0</v>
      </c>
      <c r="J43" s="97">
        <v>1</v>
      </c>
      <c r="K43" s="94">
        <v>0</v>
      </c>
      <c r="L43" s="97">
        <v>0</v>
      </c>
      <c r="M43" s="94">
        <v>0</v>
      </c>
      <c r="N43" s="97">
        <v>0</v>
      </c>
      <c r="O43" s="94">
        <v>0</v>
      </c>
      <c r="P43" s="97">
        <v>0</v>
      </c>
      <c r="Q43" s="94">
        <v>0</v>
      </c>
      <c r="R43" s="97">
        <v>0</v>
      </c>
      <c r="S43" s="94">
        <v>0</v>
      </c>
      <c r="T43" s="97">
        <v>0</v>
      </c>
      <c r="U43" s="181">
        <f t="shared" si="5"/>
        <v>0</v>
      </c>
      <c r="V43" s="97">
        <f t="shared" si="6"/>
        <v>1</v>
      </c>
      <c r="W43" s="106">
        <f t="shared" si="7"/>
        <v>1</v>
      </c>
    </row>
    <row r="44" spans="1:23" x14ac:dyDescent="0.25">
      <c r="A44" s="96" t="s">
        <v>338</v>
      </c>
      <c r="B44" s="93" t="s">
        <v>339</v>
      </c>
      <c r="C44" s="94">
        <v>0</v>
      </c>
      <c r="D44" s="97">
        <v>0</v>
      </c>
      <c r="E44" s="94">
        <v>1</v>
      </c>
      <c r="F44" s="97">
        <v>0</v>
      </c>
      <c r="G44" s="94">
        <v>0</v>
      </c>
      <c r="H44" s="97">
        <v>0</v>
      </c>
      <c r="I44" s="94">
        <v>0</v>
      </c>
      <c r="J44" s="97">
        <v>0</v>
      </c>
      <c r="K44" s="94">
        <v>0</v>
      </c>
      <c r="L44" s="97">
        <v>2</v>
      </c>
      <c r="M44" s="94">
        <v>0</v>
      </c>
      <c r="N44" s="97">
        <v>0</v>
      </c>
      <c r="O44" s="94">
        <v>4</v>
      </c>
      <c r="P44" s="97">
        <v>3</v>
      </c>
      <c r="Q44" s="94">
        <v>0</v>
      </c>
      <c r="R44" s="97">
        <v>0</v>
      </c>
      <c r="S44" s="94">
        <v>0</v>
      </c>
      <c r="T44" s="97">
        <v>0</v>
      </c>
      <c r="U44" s="181">
        <f t="shared" si="5"/>
        <v>5</v>
      </c>
      <c r="V44" s="97">
        <f t="shared" si="6"/>
        <v>5</v>
      </c>
      <c r="W44" s="106">
        <f t="shared" si="7"/>
        <v>10</v>
      </c>
    </row>
    <row r="45" spans="1:23" x14ac:dyDescent="0.25">
      <c r="A45" s="93" t="s">
        <v>340</v>
      </c>
      <c r="B45" s="93" t="s">
        <v>341</v>
      </c>
      <c r="C45" s="94">
        <v>0</v>
      </c>
      <c r="D45" s="97">
        <v>0</v>
      </c>
      <c r="E45" s="94">
        <v>0</v>
      </c>
      <c r="F45" s="97">
        <v>0</v>
      </c>
      <c r="G45" s="94">
        <v>0</v>
      </c>
      <c r="H45" s="97">
        <v>0</v>
      </c>
      <c r="I45" s="94">
        <v>0</v>
      </c>
      <c r="J45" s="97">
        <v>0</v>
      </c>
      <c r="K45" s="94">
        <v>1</v>
      </c>
      <c r="L45" s="97">
        <v>2</v>
      </c>
      <c r="M45" s="94">
        <v>0</v>
      </c>
      <c r="N45" s="97">
        <v>0</v>
      </c>
      <c r="O45" s="94">
        <v>1</v>
      </c>
      <c r="P45" s="97">
        <v>0</v>
      </c>
      <c r="Q45" s="94">
        <v>0</v>
      </c>
      <c r="R45" s="97">
        <v>0</v>
      </c>
      <c r="S45" s="94">
        <v>0</v>
      </c>
      <c r="T45" s="97">
        <v>0</v>
      </c>
      <c r="U45" s="181">
        <f t="shared" si="5"/>
        <v>2</v>
      </c>
      <c r="V45" s="97">
        <f t="shared" si="6"/>
        <v>2</v>
      </c>
      <c r="W45" s="106">
        <f t="shared" si="7"/>
        <v>4</v>
      </c>
    </row>
    <row r="46" spans="1:23" x14ac:dyDescent="0.25">
      <c r="A46" s="93" t="s">
        <v>342</v>
      </c>
      <c r="B46" s="93" t="s">
        <v>343</v>
      </c>
      <c r="C46" s="94">
        <v>0</v>
      </c>
      <c r="D46" s="97">
        <v>0</v>
      </c>
      <c r="E46" s="94">
        <v>1</v>
      </c>
      <c r="F46" s="97">
        <v>2</v>
      </c>
      <c r="G46" s="94">
        <v>0</v>
      </c>
      <c r="H46" s="97">
        <v>0</v>
      </c>
      <c r="I46" s="94">
        <v>0</v>
      </c>
      <c r="J46" s="97">
        <v>1</v>
      </c>
      <c r="K46" s="94">
        <v>1</v>
      </c>
      <c r="L46" s="97">
        <v>1</v>
      </c>
      <c r="M46" s="94">
        <v>0</v>
      </c>
      <c r="N46" s="97">
        <v>0</v>
      </c>
      <c r="O46" s="94">
        <v>11</v>
      </c>
      <c r="P46" s="97">
        <v>12</v>
      </c>
      <c r="Q46" s="94">
        <v>0</v>
      </c>
      <c r="R46" s="97">
        <v>0</v>
      </c>
      <c r="S46" s="94">
        <v>0</v>
      </c>
      <c r="T46" s="97">
        <v>0</v>
      </c>
      <c r="U46" s="181">
        <f t="shared" si="5"/>
        <v>13</v>
      </c>
      <c r="V46" s="97">
        <f t="shared" si="6"/>
        <v>16</v>
      </c>
      <c r="W46" s="106">
        <f t="shared" si="7"/>
        <v>29</v>
      </c>
    </row>
    <row r="47" spans="1:23" x14ac:dyDescent="0.25">
      <c r="A47" s="93" t="s">
        <v>344</v>
      </c>
      <c r="B47" s="93" t="s">
        <v>345</v>
      </c>
      <c r="C47" s="94">
        <v>0</v>
      </c>
      <c r="D47" s="97">
        <v>0</v>
      </c>
      <c r="E47" s="94">
        <v>0</v>
      </c>
      <c r="F47" s="97">
        <v>1</v>
      </c>
      <c r="G47" s="94">
        <v>0</v>
      </c>
      <c r="H47" s="97">
        <v>0</v>
      </c>
      <c r="I47" s="94">
        <v>0</v>
      </c>
      <c r="J47" s="97">
        <v>1</v>
      </c>
      <c r="K47" s="94">
        <v>2</v>
      </c>
      <c r="L47" s="97">
        <v>0</v>
      </c>
      <c r="M47" s="94">
        <v>0</v>
      </c>
      <c r="N47" s="97">
        <v>0</v>
      </c>
      <c r="O47" s="94">
        <v>4</v>
      </c>
      <c r="P47" s="97">
        <v>9</v>
      </c>
      <c r="Q47" s="94">
        <v>0</v>
      </c>
      <c r="R47" s="97">
        <v>0</v>
      </c>
      <c r="S47" s="94">
        <v>0</v>
      </c>
      <c r="T47" s="97">
        <v>0</v>
      </c>
      <c r="U47" s="181">
        <f t="shared" si="5"/>
        <v>6</v>
      </c>
      <c r="V47" s="97">
        <f t="shared" si="6"/>
        <v>11</v>
      </c>
      <c r="W47" s="106">
        <f t="shared" si="7"/>
        <v>17</v>
      </c>
    </row>
    <row r="48" spans="1:23" x14ac:dyDescent="0.25">
      <c r="A48" s="92" t="s">
        <v>346</v>
      </c>
      <c r="B48" s="92" t="s">
        <v>347</v>
      </c>
      <c r="C48" s="94">
        <v>0</v>
      </c>
      <c r="D48" s="97">
        <v>0</v>
      </c>
      <c r="E48" s="94">
        <v>0</v>
      </c>
      <c r="F48" s="97">
        <v>0</v>
      </c>
      <c r="G48" s="94">
        <v>0</v>
      </c>
      <c r="H48" s="97">
        <v>0</v>
      </c>
      <c r="I48" s="94">
        <v>0</v>
      </c>
      <c r="J48" s="97">
        <v>0</v>
      </c>
      <c r="K48" s="94">
        <v>0</v>
      </c>
      <c r="L48" s="97">
        <v>0</v>
      </c>
      <c r="M48" s="94">
        <v>0</v>
      </c>
      <c r="N48" s="97">
        <v>0</v>
      </c>
      <c r="O48" s="94">
        <v>2</v>
      </c>
      <c r="P48" s="97">
        <v>5</v>
      </c>
      <c r="Q48" s="94">
        <v>0</v>
      </c>
      <c r="R48" s="97">
        <v>0</v>
      </c>
      <c r="S48" s="94">
        <v>0</v>
      </c>
      <c r="T48" s="97">
        <v>0</v>
      </c>
      <c r="U48" s="181">
        <f t="shared" si="5"/>
        <v>2</v>
      </c>
      <c r="V48" s="97">
        <f t="shared" si="6"/>
        <v>5</v>
      </c>
      <c r="W48" s="106">
        <f t="shared" si="7"/>
        <v>7</v>
      </c>
    </row>
    <row r="49" spans="1:23" x14ac:dyDescent="0.25">
      <c r="A49" s="93" t="s">
        <v>348</v>
      </c>
      <c r="B49" s="93" t="s">
        <v>349</v>
      </c>
      <c r="C49" s="94">
        <v>0</v>
      </c>
      <c r="D49" s="97">
        <v>0</v>
      </c>
      <c r="E49" s="94">
        <v>0</v>
      </c>
      <c r="F49" s="97">
        <v>0</v>
      </c>
      <c r="G49" s="94">
        <v>0</v>
      </c>
      <c r="H49" s="97">
        <v>0</v>
      </c>
      <c r="I49" s="94">
        <v>0</v>
      </c>
      <c r="J49" s="97">
        <v>0</v>
      </c>
      <c r="K49" s="94">
        <v>0</v>
      </c>
      <c r="L49" s="97">
        <v>0</v>
      </c>
      <c r="M49" s="94">
        <v>0</v>
      </c>
      <c r="N49" s="97">
        <v>0</v>
      </c>
      <c r="O49" s="94">
        <v>0</v>
      </c>
      <c r="P49" s="97">
        <v>1</v>
      </c>
      <c r="Q49" s="94">
        <v>0</v>
      </c>
      <c r="R49" s="97">
        <v>0</v>
      </c>
      <c r="S49" s="94">
        <v>0</v>
      </c>
      <c r="T49" s="97">
        <v>0</v>
      </c>
      <c r="U49" s="181">
        <f t="shared" si="5"/>
        <v>0</v>
      </c>
      <c r="V49" s="97">
        <f t="shared" si="6"/>
        <v>1</v>
      </c>
      <c r="W49" s="106">
        <f t="shared" si="7"/>
        <v>1</v>
      </c>
    </row>
    <row r="50" spans="1:23" x14ac:dyDescent="0.25">
      <c r="A50" s="93" t="s">
        <v>350</v>
      </c>
      <c r="B50" s="93" t="s">
        <v>351</v>
      </c>
      <c r="C50" s="94">
        <v>0</v>
      </c>
      <c r="D50" s="97">
        <v>0</v>
      </c>
      <c r="E50" s="94">
        <v>0</v>
      </c>
      <c r="F50" s="97">
        <v>0</v>
      </c>
      <c r="G50" s="94">
        <v>0</v>
      </c>
      <c r="H50" s="97">
        <v>0</v>
      </c>
      <c r="I50" s="94">
        <v>0</v>
      </c>
      <c r="J50" s="97">
        <v>0</v>
      </c>
      <c r="K50" s="94">
        <v>1</v>
      </c>
      <c r="L50" s="97">
        <v>2</v>
      </c>
      <c r="M50" s="94">
        <v>0</v>
      </c>
      <c r="N50" s="97">
        <v>0</v>
      </c>
      <c r="O50" s="94">
        <v>2</v>
      </c>
      <c r="P50" s="97">
        <v>1</v>
      </c>
      <c r="Q50" s="94">
        <v>0</v>
      </c>
      <c r="R50" s="97">
        <v>0</v>
      </c>
      <c r="S50" s="94">
        <v>0</v>
      </c>
      <c r="T50" s="97">
        <v>0</v>
      </c>
      <c r="U50" s="181">
        <f t="shared" si="5"/>
        <v>3</v>
      </c>
      <c r="V50" s="97">
        <f t="shared" si="6"/>
        <v>3</v>
      </c>
      <c r="W50" s="106">
        <f t="shared" si="7"/>
        <v>6</v>
      </c>
    </row>
    <row r="51" spans="1:23" x14ac:dyDescent="0.25">
      <c r="A51" s="93" t="s">
        <v>352</v>
      </c>
      <c r="B51" s="93" t="s">
        <v>353</v>
      </c>
      <c r="C51" s="94">
        <v>0</v>
      </c>
      <c r="D51" s="97">
        <v>0</v>
      </c>
      <c r="E51" s="94">
        <v>0</v>
      </c>
      <c r="F51" s="97">
        <v>0</v>
      </c>
      <c r="G51" s="94">
        <v>0</v>
      </c>
      <c r="H51" s="97">
        <v>0</v>
      </c>
      <c r="I51" s="94">
        <v>0</v>
      </c>
      <c r="J51" s="97">
        <v>0</v>
      </c>
      <c r="K51" s="94">
        <v>0</v>
      </c>
      <c r="L51" s="97">
        <v>3</v>
      </c>
      <c r="M51" s="94">
        <v>0</v>
      </c>
      <c r="N51" s="97">
        <v>0</v>
      </c>
      <c r="O51" s="94">
        <v>0</v>
      </c>
      <c r="P51" s="97">
        <v>0</v>
      </c>
      <c r="Q51" s="94">
        <v>0</v>
      </c>
      <c r="R51" s="97">
        <v>0</v>
      </c>
      <c r="S51" s="94">
        <v>0</v>
      </c>
      <c r="T51" s="97">
        <v>0</v>
      </c>
      <c r="U51" s="181">
        <f t="shared" si="5"/>
        <v>0</v>
      </c>
      <c r="V51" s="97">
        <f t="shared" si="6"/>
        <v>3</v>
      </c>
      <c r="W51" s="106">
        <f t="shared" si="7"/>
        <v>3</v>
      </c>
    </row>
    <row r="52" spans="1:23" x14ac:dyDescent="0.25">
      <c r="A52" s="92" t="s">
        <v>354</v>
      </c>
      <c r="B52" s="92" t="s">
        <v>355</v>
      </c>
      <c r="C52" s="94">
        <v>0</v>
      </c>
      <c r="D52" s="97">
        <v>0</v>
      </c>
      <c r="E52" s="94">
        <v>0</v>
      </c>
      <c r="F52" s="97">
        <v>0</v>
      </c>
      <c r="G52" s="94">
        <v>0</v>
      </c>
      <c r="H52" s="97">
        <v>0</v>
      </c>
      <c r="I52" s="94">
        <v>0</v>
      </c>
      <c r="J52" s="97">
        <v>0</v>
      </c>
      <c r="K52" s="94">
        <v>0</v>
      </c>
      <c r="L52" s="97">
        <v>0</v>
      </c>
      <c r="M52" s="94">
        <v>0</v>
      </c>
      <c r="N52" s="97">
        <v>0</v>
      </c>
      <c r="O52" s="94">
        <v>3</v>
      </c>
      <c r="P52" s="97">
        <v>4</v>
      </c>
      <c r="Q52" s="94">
        <v>0</v>
      </c>
      <c r="R52" s="97">
        <v>0</v>
      </c>
      <c r="S52" s="94">
        <v>0</v>
      </c>
      <c r="T52" s="97">
        <v>0</v>
      </c>
      <c r="U52" s="181">
        <f t="shared" si="5"/>
        <v>3</v>
      </c>
      <c r="V52" s="97">
        <f t="shared" si="6"/>
        <v>4</v>
      </c>
      <c r="W52" s="106">
        <f t="shared" si="7"/>
        <v>7</v>
      </c>
    </row>
    <row r="53" spans="1:23" x14ac:dyDescent="0.25">
      <c r="A53" s="95" t="s">
        <v>356</v>
      </c>
      <c r="B53" s="92" t="s">
        <v>357</v>
      </c>
      <c r="C53" s="94">
        <v>0</v>
      </c>
      <c r="D53" s="97">
        <v>0</v>
      </c>
      <c r="E53" s="94">
        <v>5</v>
      </c>
      <c r="F53" s="97">
        <v>7</v>
      </c>
      <c r="G53" s="94">
        <v>1</v>
      </c>
      <c r="H53" s="97">
        <v>0</v>
      </c>
      <c r="I53" s="94">
        <v>3</v>
      </c>
      <c r="J53" s="97">
        <v>0</v>
      </c>
      <c r="K53" s="94">
        <v>14</v>
      </c>
      <c r="L53" s="97">
        <v>16</v>
      </c>
      <c r="M53" s="94">
        <v>0</v>
      </c>
      <c r="N53" s="97">
        <v>0</v>
      </c>
      <c r="O53" s="94">
        <v>106</v>
      </c>
      <c r="P53" s="97">
        <v>80</v>
      </c>
      <c r="Q53" s="94">
        <v>2</v>
      </c>
      <c r="R53" s="97">
        <v>5</v>
      </c>
      <c r="S53" s="94">
        <v>0</v>
      </c>
      <c r="T53" s="97">
        <v>1</v>
      </c>
      <c r="U53" s="181">
        <f t="shared" si="5"/>
        <v>131</v>
      </c>
      <c r="V53" s="97">
        <f t="shared" si="6"/>
        <v>109</v>
      </c>
      <c r="W53" s="106">
        <f t="shared" si="7"/>
        <v>240</v>
      </c>
    </row>
    <row r="54" spans="1:23" x14ac:dyDescent="0.25">
      <c r="A54" s="93" t="s">
        <v>358</v>
      </c>
      <c r="B54" s="93" t="s">
        <v>359</v>
      </c>
      <c r="C54" s="94">
        <v>0</v>
      </c>
      <c r="D54" s="97">
        <v>0</v>
      </c>
      <c r="E54" s="94">
        <v>0</v>
      </c>
      <c r="F54" s="97">
        <v>0</v>
      </c>
      <c r="G54" s="94">
        <v>0</v>
      </c>
      <c r="H54" s="97">
        <v>0</v>
      </c>
      <c r="I54" s="94">
        <v>0</v>
      </c>
      <c r="J54" s="97">
        <v>0</v>
      </c>
      <c r="K54" s="94">
        <v>0</v>
      </c>
      <c r="L54" s="97">
        <v>0</v>
      </c>
      <c r="M54" s="94">
        <v>0</v>
      </c>
      <c r="N54" s="97">
        <v>0</v>
      </c>
      <c r="O54" s="94">
        <v>1</v>
      </c>
      <c r="P54" s="97">
        <v>3</v>
      </c>
      <c r="Q54" s="94">
        <v>0</v>
      </c>
      <c r="R54" s="97">
        <v>0</v>
      </c>
      <c r="S54" s="94">
        <v>0</v>
      </c>
      <c r="T54" s="97">
        <v>0</v>
      </c>
      <c r="U54" s="181">
        <f t="shared" si="5"/>
        <v>1</v>
      </c>
      <c r="V54" s="97">
        <f t="shared" si="6"/>
        <v>3</v>
      </c>
      <c r="W54" s="106">
        <f t="shared" si="7"/>
        <v>4</v>
      </c>
    </row>
    <row r="55" spans="1:23" hidden="1" x14ac:dyDescent="0.25">
      <c r="A55" s="92" t="s">
        <v>360</v>
      </c>
      <c r="B55" s="92" t="s">
        <v>361</v>
      </c>
      <c r="C55" s="94">
        <v>0</v>
      </c>
      <c r="D55" s="97">
        <v>0</v>
      </c>
      <c r="E55" s="94">
        <v>0</v>
      </c>
      <c r="F55" s="97">
        <v>0</v>
      </c>
      <c r="G55" s="94">
        <v>0</v>
      </c>
      <c r="H55" s="97">
        <v>0</v>
      </c>
      <c r="I55" s="94">
        <v>0</v>
      </c>
      <c r="J55" s="97">
        <v>0</v>
      </c>
      <c r="K55" s="94">
        <v>0</v>
      </c>
      <c r="L55" s="97">
        <v>0</v>
      </c>
      <c r="M55" s="94">
        <v>0</v>
      </c>
      <c r="N55" s="97">
        <v>0</v>
      </c>
      <c r="O55" s="94">
        <v>0</v>
      </c>
      <c r="P55" s="97">
        <v>0</v>
      </c>
      <c r="Q55" s="94">
        <v>0</v>
      </c>
      <c r="R55" s="97">
        <v>0</v>
      </c>
      <c r="S55" s="94">
        <v>0</v>
      </c>
      <c r="T55" s="97">
        <v>0</v>
      </c>
      <c r="U55" s="181">
        <f t="shared" si="5"/>
        <v>0</v>
      </c>
      <c r="V55" s="97">
        <f t="shared" si="6"/>
        <v>0</v>
      </c>
      <c r="W55" s="106">
        <f t="shared" si="7"/>
        <v>0</v>
      </c>
    </row>
    <row r="56" spans="1:23" x14ac:dyDescent="0.25">
      <c r="A56" s="92" t="s">
        <v>362</v>
      </c>
      <c r="B56" s="92" t="s">
        <v>363</v>
      </c>
      <c r="C56" s="94">
        <v>0</v>
      </c>
      <c r="D56" s="97">
        <v>0</v>
      </c>
      <c r="E56" s="94">
        <v>0</v>
      </c>
      <c r="F56" s="97">
        <v>1</v>
      </c>
      <c r="G56" s="94">
        <v>0</v>
      </c>
      <c r="H56" s="97">
        <v>0</v>
      </c>
      <c r="I56" s="94">
        <v>0</v>
      </c>
      <c r="J56" s="97">
        <v>0</v>
      </c>
      <c r="K56" s="94">
        <v>0</v>
      </c>
      <c r="L56" s="97">
        <v>1</v>
      </c>
      <c r="M56" s="94">
        <v>0</v>
      </c>
      <c r="N56" s="97">
        <v>0</v>
      </c>
      <c r="O56" s="94">
        <v>1</v>
      </c>
      <c r="P56" s="97">
        <v>3</v>
      </c>
      <c r="Q56" s="94">
        <v>0</v>
      </c>
      <c r="R56" s="97">
        <v>0</v>
      </c>
      <c r="S56" s="94">
        <v>0</v>
      </c>
      <c r="T56" s="97">
        <v>0</v>
      </c>
      <c r="U56" s="181">
        <f t="shared" si="5"/>
        <v>1</v>
      </c>
      <c r="V56" s="97">
        <f t="shared" si="6"/>
        <v>5</v>
      </c>
      <c r="W56" s="106">
        <f t="shared" si="7"/>
        <v>6</v>
      </c>
    </row>
    <row r="57" spans="1:23" x14ac:dyDescent="0.25">
      <c r="A57" s="322" t="s">
        <v>674</v>
      </c>
      <c r="B57" s="322"/>
      <c r="C57" s="91">
        <f t="shared" ref="C57:S57" si="8">SUM(C161:C172)+SUM(C126:C160)+SUM(C91:C125)+SUM(C58:C90)</f>
        <v>0</v>
      </c>
      <c r="D57" s="174">
        <f t="shared" si="8"/>
        <v>0</v>
      </c>
      <c r="E57" s="91">
        <f t="shared" si="8"/>
        <v>2</v>
      </c>
      <c r="F57" s="174">
        <f t="shared" si="8"/>
        <v>1</v>
      </c>
      <c r="G57" s="91">
        <f t="shared" si="8"/>
        <v>0</v>
      </c>
      <c r="H57" s="174">
        <f t="shared" si="8"/>
        <v>0</v>
      </c>
      <c r="I57" s="91">
        <f t="shared" si="8"/>
        <v>0</v>
      </c>
      <c r="J57" s="174">
        <f t="shared" si="8"/>
        <v>0</v>
      </c>
      <c r="K57" s="91">
        <f t="shared" si="8"/>
        <v>4</v>
      </c>
      <c r="L57" s="174">
        <f t="shared" si="8"/>
        <v>7</v>
      </c>
      <c r="M57" s="91">
        <f t="shared" si="8"/>
        <v>0</v>
      </c>
      <c r="N57" s="174">
        <f t="shared" si="8"/>
        <v>0</v>
      </c>
      <c r="O57" s="91">
        <f t="shared" si="8"/>
        <v>18</v>
      </c>
      <c r="P57" s="174">
        <f t="shared" si="8"/>
        <v>33</v>
      </c>
      <c r="Q57" s="91">
        <f t="shared" si="8"/>
        <v>0</v>
      </c>
      <c r="R57" s="174">
        <f t="shared" si="8"/>
        <v>1</v>
      </c>
      <c r="S57" s="91">
        <f t="shared" si="8"/>
        <v>1</v>
      </c>
      <c r="T57" s="174">
        <f>SUM(T131:T172)+SUM(T58:T125)</f>
        <v>0</v>
      </c>
      <c r="U57" s="180">
        <f t="shared" ref="U57:V88" si="9">C57+E57+G57+I57+K57+M57+O57+Q57+S57</f>
        <v>25</v>
      </c>
      <c r="V57" s="174">
        <f t="shared" si="9"/>
        <v>42</v>
      </c>
      <c r="W57" s="105">
        <f t="shared" ref="W57:W120" si="10">SUM(U57:V57)</f>
        <v>67</v>
      </c>
    </row>
    <row r="58" spans="1:23" hidden="1" x14ac:dyDescent="0.25">
      <c r="A58" s="95" t="s">
        <v>364</v>
      </c>
      <c r="B58" s="92" t="s">
        <v>365</v>
      </c>
      <c r="C58" s="94">
        <v>0</v>
      </c>
      <c r="D58" s="97">
        <v>0</v>
      </c>
      <c r="E58" s="94">
        <v>0</v>
      </c>
      <c r="F58" s="97">
        <v>0</v>
      </c>
      <c r="G58" s="94">
        <v>0</v>
      </c>
      <c r="H58" s="97">
        <v>0</v>
      </c>
      <c r="I58" s="94">
        <v>0</v>
      </c>
      <c r="J58" s="97">
        <v>0</v>
      </c>
      <c r="K58" s="94">
        <v>0</v>
      </c>
      <c r="L58" s="97">
        <v>0</v>
      </c>
      <c r="M58" s="94">
        <v>0</v>
      </c>
      <c r="N58" s="97">
        <v>0</v>
      </c>
      <c r="O58" s="94">
        <v>0</v>
      </c>
      <c r="P58" s="97">
        <v>0</v>
      </c>
      <c r="Q58" s="94">
        <v>0</v>
      </c>
      <c r="R58" s="97">
        <v>0</v>
      </c>
      <c r="S58" s="94">
        <v>0</v>
      </c>
      <c r="T58" s="97">
        <v>0</v>
      </c>
      <c r="U58" s="181">
        <f t="shared" si="9"/>
        <v>0</v>
      </c>
      <c r="V58" s="97">
        <f t="shared" si="9"/>
        <v>0</v>
      </c>
      <c r="W58" s="106">
        <f t="shared" si="10"/>
        <v>0</v>
      </c>
    </row>
    <row r="59" spans="1:23" hidden="1" x14ac:dyDescent="0.25">
      <c r="A59" s="95" t="s">
        <v>366</v>
      </c>
      <c r="B59" s="92" t="s">
        <v>367</v>
      </c>
      <c r="C59" s="94">
        <v>0</v>
      </c>
      <c r="D59" s="97">
        <v>0</v>
      </c>
      <c r="E59" s="94">
        <v>0</v>
      </c>
      <c r="F59" s="97">
        <v>0</v>
      </c>
      <c r="G59" s="94">
        <v>0</v>
      </c>
      <c r="H59" s="97">
        <v>0</v>
      </c>
      <c r="I59" s="94">
        <v>0</v>
      </c>
      <c r="J59" s="97">
        <v>0</v>
      </c>
      <c r="K59" s="94">
        <v>0</v>
      </c>
      <c r="L59" s="97">
        <v>0</v>
      </c>
      <c r="M59" s="94">
        <v>0</v>
      </c>
      <c r="N59" s="97">
        <v>0</v>
      </c>
      <c r="O59" s="94">
        <v>0</v>
      </c>
      <c r="P59" s="97">
        <v>0</v>
      </c>
      <c r="Q59" s="94">
        <v>0</v>
      </c>
      <c r="R59" s="97">
        <v>0</v>
      </c>
      <c r="S59" s="94">
        <v>0</v>
      </c>
      <c r="T59" s="97">
        <v>0</v>
      </c>
      <c r="U59" s="181">
        <f t="shared" si="9"/>
        <v>0</v>
      </c>
      <c r="V59" s="97">
        <f t="shared" si="9"/>
        <v>0</v>
      </c>
      <c r="W59" s="106">
        <f t="shared" si="10"/>
        <v>0</v>
      </c>
    </row>
    <row r="60" spans="1:23" hidden="1" x14ac:dyDescent="0.25">
      <c r="A60" s="95" t="s">
        <v>368</v>
      </c>
      <c r="B60" s="92" t="s">
        <v>369</v>
      </c>
      <c r="C60" s="94">
        <v>0</v>
      </c>
      <c r="D60" s="97">
        <v>0</v>
      </c>
      <c r="E60" s="94">
        <v>0</v>
      </c>
      <c r="F60" s="97">
        <v>0</v>
      </c>
      <c r="G60" s="94">
        <v>0</v>
      </c>
      <c r="H60" s="97">
        <v>0</v>
      </c>
      <c r="I60" s="94">
        <v>0</v>
      </c>
      <c r="J60" s="97">
        <v>0</v>
      </c>
      <c r="K60" s="94">
        <v>0</v>
      </c>
      <c r="L60" s="97">
        <v>0</v>
      </c>
      <c r="M60" s="94">
        <v>0</v>
      </c>
      <c r="N60" s="97">
        <v>0</v>
      </c>
      <c r="O60" s="94">
        <v>0</v>
      </c>
      <c r="P60" s="97">
        <v>0</v>
      </c>
      <c r="Q60" s="94">
        <v>0</v>
      </c>
      <c r="R60" s="97">
        <v>0</v>
      </c>
      <c r="S60" s="94">
        <v>0</v>
      </c>
      <c r="T60" s="97">
        <v>0</v>
      </c>
      <c r="U60" s="181">
        <f t="shared" si="9"/>
        <v>0</v>
      </c>
      <c r="V60" s="97">
        <f t="shared" si="9"/>
        <v>0</v>
      </c>
      <c r="W60" s="106">
        <f t="shared" si="10"/>
        <v>0</v>
      </c>
    </row>
    <row r="61" spans="1:23" hidden="1" x14ac:dyDescent="0.25">
      <c r="A61" s="95" t="s">
        <v>370</v>
      </c>
      <c r="B61" s="92" t="s">
        <v>371</v>
      </c>
      <c r="C61" s="94">
        <v>0</v>
      </c>
      <c r="D61" s="97">
        <v>0</v>
      </c>
      <c r="E61" s="94">
        <v>0</v>
      </c>
      <c r="F61" s="97">
        <v>0</v>
      </c>
      <c r="G61" s="94">
        <v>0</v>
      </c>
      <c r="H61" s="97">
        <v>0</v>
      </c>
      <c r="I61" s="94">
        <v>0</v>
      </c>
      <c r="J61" s="97">
        <v>0</v>
      </c>
      <c r="K61" s="94">
        <v>0</v>
      </c>
      <c r="L61" s="97">
        <v>0</v>
      </c>
      <c r="M61" s="94">
        <v>0</v>
      </c>
      <c r="N61" s="97">
        <v>0</v>
      </c>
      <c r="O61" s="94">
        <v>0</v>
      </c>
      <c r="P61" s="97">
        <v>0</v>
      </c>
      <c r="Q61" s="94">
        <v>0</v>
      </c>
      <c r="R61" s="97">
        <v>0</v>
      </c>
      <c r="S61" s="94">
        <v>0</v>
      </c>
      <c r="T61" s="97">
        <v>0</v>
      </c>
      <c r="U61" s="181">
        <f t="shared" si="9"/>
        <v>0</v>
      </c>
      <c r="V61" s="97">
        <f t="shared" si="9"/>
        <v>0</v>
      </c>
      <c r="W61" s="106">
        <f t="shared" si="10"/>
        <v>0</v>
      </c>
    </row>
    <row r="62" spans="1:23" x14ac:dyDescent="0.25">
      <c r="A62" s="95" t="s">
        <v>372</v>
      </c>
      <c r="B62" s="92" t="s">
        <v>373</v>
      </c>
      <c r="C62" s="94">
        <v>0</v>
      </c>
      <c r="D62" s="97">
        <v>0</v>
      </c>
      <c r="E62" s="94">
        <v>0</v>
      </c>
      <c r="F62" s="97">
        <v>0</v>
      </c>
      <c r="G62" s="94">
        <v>0</v>
      </c>
      <c r="H62" s="97">
        <v>0</v>
      </c>
      <c r="I62" s="94">
        <v>0</v>
      </c>
      <c r="J62" s="97">
        <v>0</v>
      </c>
      <c r="K62" s="94">
        <v>0</v>
      </c>
      <c r="L62" s="97">
        <v>0</v>
      </c>
      <c r="M62" s="94">
        <v>0</v>
      </c>
      <c r="N62" s="97">
        <v>0</v>
      </c>
      <c r="O62" s="94">
        <v>0</v>
      </c>
      <c r="P62" s="97">
        <v>1</v>
      </c>
      <c r="Q62" s="94">
        <v>0</v>
      </c>
      <c r="R62" s="97">
        <v>0</v>
      </c>
      <c r="S62" s="94">
        <v>0</v>
      </c>
      <c r="T62" s="97">
        <v>0</v>
      </c>
      <c r="U62" s="181">
        <f t="shared" si="9"/>
        <v>0</v>
      </c>
      <c r="V62" s="97">
        <f t="shared" si="9"/>
        <v>1</v>
      </c>
      <c r="W62" s="106">
        <f t="shared" si="10"/>
        <v>1</v>
      </c>
    </row>
    <row r="63" spans="1:23" hidden="1" x14ac:dyDescent="0.25">
      <c r="A63" s="95" t="s">
        <v>374</v>
      </c>
      <c r="B63" s="92" t="s">
        <v>375</v>
      </c>
      <c r="C63" s="94">
        <v>0</v>
      </c>
      <c r="D63" s="97">
        <v>0</v>
      </c>
      <c r="E63" s="94">
        <v>0</v>
      </c>
      <c r="F63" s="97">
        <v>0</v>
      </c>
      <c r="G63" s="94">
        <v>0</v>
      </c>
      <c r="H63" s="97">
        <v>0</v>
      </c>
      <c r="I63" s="94">
        <v>0</v>
      </c>
      <c r="J63" s="97">
        <v>0</v>
      </c>
      <c r="K63" s="94">
        <v>0</v>
      </c>
      <c r="L63" s="97">
        <v>0</v>
      </c>
      <c r="M63" s="94">
        <v>0</v>
      </c>
      <c r="N63" s="97">
        <v>0</v>
      </c>
      <c r="O63" s="94">
        <v>0</v>
      </c>
      <c r="P63" s="97">
        <v>0</v>
      </c>
      <c r="Q63" s="94">
        <v>0</v>
      </c>
      <c r="R63" s="97">
        <v>0</v>
      </c>
      <c r="S63" s="94">
        <v>0</v>
      </c>
      <c r="T63" s="97">
        <v>0</v>
      </c>
      <c r="U63" s="181">
        <f t="shared" si="9"/>
        <v>0</v>
      </c>
      <c r="V63" s="97">
        <f t="shared" si="9"/>
        <v>0</v>
      </c>
      <c r="W63" s="106">
        <f t="shared" si="10"/>
        <v>0</v>
      </c>
    </row>
    <row r="64" spans="1:23" hidden="1" x14ac:dyDescent="0.25">
      <c r="A64" s="95" t="s">
        <v>376</v>
      </c>
      <c r="B64" s="92" t="s">
        <v>377</v>
      </c>
      <c r="C64" s="94">
        <v>0</v>
      </c>
      <c r="D64" s="97">
        <v>0</v>
      </c>
      <c r="E64" s="94">
        <v>0</v>
      </c>
      <c r="F64" s="97">
        <v>0</v>
      </c>
      <c r="G64" s="94">
        <v>0</v>
      </c>
      <c r="H64" s="97">
        <v>0</v>
      </c>
      <c r="I64" s="94">
        <v>0</v>
      </c>
      <c r="J64" s="97">
        <v>0</v>
      </c>
      <c r="K64" s="94">
        <v>0</v>
      </c>
      <c r="L64" s="97">
        <v>0</v>
      </c>
      <c r="M64" s="94">
        <v>0</v>
      </c>
      <c r="N64" s="97">
        <v>0</v>
      </c>
      <c r="O64" s="94">
        <v>0</v>
      </c>
      <c r="P64" s="97">
        <v>0</v>
      </c>
      <c r="Q64" s="94">
        <v>0</v>
      </c>
      <c r="R64" s="97">
        <v>0</v>
      </c>
      <c r="S64" s="94">
        <v>0</v>
      </c>
      <c r="T64" s="97">
        <v>0</v>
      </c>
      <c r="U64" s="181">
        <f t="shared" si="9"/>
        <v>0</v>
      </c>
      <c r="V64" s="97">
        <f t="shared" si="9"/>
        <v>0</v>
      </c>
      <c r="W64" s="106">
        <f t="shared" si="10"/>
        <v>0</v>
      </c>
    </row>
    <row r="65" spans="1:23" x14ac:dyDescent="0.25">
      <c r="A65" s="95" t="s">
        <v>378</v>
      </c>
      <c r="B65" s="92" t="s">
        <v>379</v>
      </c>
      <c r="C65" s="94">
        <v>0</v>
      </c>
      <c r="D65" s="97">
        <v>0</v>
      </c>
      <c r="E65" s="94">
        <v>0</v>
      </c>
      <c r="F65" s="97">
        <v>0</v>
      </c>
      <c r="G65" s="94">
        <v>0</v>
      </c>
      <c r="H65" s="97">
        <v>0</v>
      </c>
      <c r="I65" s="94">
        <v>0</v>
      </c>
      <c r="J65" s="97">
        <v>0</v>
      </c>
      <c r="K65" s="94">
        <v>0</v>
      </c>
      <c r="L65" s="97">
        <v>0</v>
      </c>
      <c r="M65" s="94">
        <v>0</v>
      </c>
      <c r="N65" s="97">
        <v>0</v>
      </c>
      <c r="O65" s="94">
        <v>1</v>
      </c>
      <c r="P65" s="97">
        <v>2</v>
      </c>
      <c r="Q65" s="94">
        <v>0</v>
      </c>
      <c r="R65" s="97">
        <v>0</v>
      </c>
      <c r="S65" s="94">
        <v>0</v>
      </c>
      <c r="T65" s="97">
        <v>0</v>
      </c>
      <c r="U65" s="181">
        <f t="shared" si="9"/>
        <v>1</v>
      </c>
      <c r="V65" s="97">
        <f t="shared" si="9"/>
        <v>2</v>
      </c>
      <c r="W65" s="106">
        <f t="shared" si="10"/>
        <v>3</v>
      </c>
    </row>
    <row r="66" spans="1:23" hidden="1" x14ac:dyDescent="0.25">
      <c r="A66" s="95" t="s">
        <v>380</v>
      </c>
      <c r="B66" s="92" t="s">
        <v>381</v>
      </c>
      <c r="C66" s="94">
        <v>0</v>
      </c>
      <c r="D66" s="97">
        <v>0</v>
      </c>
      <c r="E66" s="94">
        <v>0</v>
      </c>
      <c r="F66" s="97">
        <v>0</v>
      </c>
      <c r="G66" s="94">
        <v>0</v>
      </c>
      <c r="H66" s="97">
        <v>0</v>
      </c>
      <c r="I66" s="94">
        <v>0</v>
      </c>
      <c r="J66" s="97">
        <v>0</v>
      </c>
      <c r="K66" s="94">
        <v>0</v>
      </c>
      <c r="L66" s="97">
        <v>0</v>
      </c>
      <c r="M66" s="94">
        <v>0</v>
      </c>
      <c r="N66" s="97">
        <v>0</v>
      </c>
      <c r="O66" s="94">
        <v>0</v>
      </c>
      <c r="P66" s="97">
        <v>0</v>
      </c>
      <c r="Q66" s="94">
        <v>0</v>
      </c>
      <c r="R66" s="97">
        <v>0</v>
      </c>
      <c r="S66" s="94">
        <v>0</v>
      </c>
      <c r="T66" s="97">
        <v>0</v>
      </c>
      <c r="U66" s="181">
        <f t="shared" si="9"/>
        <v>0</v>
      </c>
      <c r="V66" s="97">
        <f t="shared" si="9"/>
        <v>0</v>
      </c>
      <c r="W66" s="106">
        <f t="shared" si="10"/>
        <v>0</v>
      </c>
    </row>
    <row r="67" spans="1:23" hidden="1" x14ac:dyDescent="0.25">
      <c r="A67" s="92" t="s">
        <v>382</v>
      </c>
      <c r="B67" s="92" t="s">
        <v>383</v>
      </c>
      <c r="C67" s="94">
        <v>0</v>
      </c>
      <c r="D67" s="97">
        <v>0</v>
      </c>
      <c r="E67" s="94">
        <v>0</v>
      </c>
      <c r="F67" s="97">
        <v>0</v>
      </c>
      <c r="G67" s="94">
        <v>0</v>
      </c>
      <c r="H67" s="97">
        <v>0</v>
      </c>
      <c r="I67" s="94">
        <v>0</v>
      </c>
      <c r="J67" s="97">
        <v>0</v>
      </c>
      <c r="K67" s="94">
        <v>0</v>
      </c>
      <c r="L67" s="97">
        <v>0</v>
      </c>
      <c r="M67" s="94">
        <v>0</v>
      </c>
      <c r="N67" s="97">
        <v>0</v>
      </c>
      <c r="O67" s="94">
        <v>0</v>
      </c>
      <c r="P67" s="97">
        <v>0</v>
      </c>
      <c r="Q67" s="94">
        <v>0</v>
      </c>
      <c r="R67" s="97">
        <v>0</v>
      </c>
      <c r="S67" s="94">
        <v>0</v>
      </c>
      <c r="T67" s="97">
        <v>0</v>
      </c>
      <c r="U67" s="181">
        <f t="shared" si="9"/>
        <v>0</v>
      </c>
      <c r="V67" s="97">
        <f t="shared" si="9"/>
        <v>0</v>
      </c>
      <c r="W67" s="106">
        <f t="shared" si="10"/>
        <v>0</v>
      </c>
    </row>
    <row r="68" spans="1:23" hidden="1" x14ac:dyDescent="0.25">
      <c r="A68" s="95" t="s">
        <v>384</v>
      </c>
      <c r="B68" s="92" t="s">
        <v>385</v>
      </c>
      <c r="C68" s="94">
        <v>0</v>
      </c>
      <c r="D68" s="97">
        <v>0</v>
      </c>
      <c r="E68" s="94">
        <v>0</v>
      </c>
      <c r="F68" s="97">
        <v>0</v>
      </c>
      <c r="G68" s="94">
        <v>0</v>
      </c>
      <c r="H68" s="97">
        <v>0</v>
      </c>
      <c r="I68" s="94">
        <v>0</v>
      </c>
      <c r="J68" s="97">
        <v>0</v>
      </c>
      <c r="K68" s="94">
        <v>0</v>
      </c>
      <c r="L68" s="97">
        <v>0</v>
      </c>
      <c r="M68" s="94">
        <v>0</v>
      </c>
      <c r="N68" s="97">
        <v>0</v>
      </c>
      <c r="O68" s="94">
        <v>0</v>
      </c>
      <c r="P68" s="97">
        <v>0</v>
      </c>
      <c r="Q68" s="94">
        <v>0</v>
      </c>
      <c r="R68" s="97">
        <v>0</v>
      </c>
      <c r="S68" s="94">
        <v>0</v>
      </c>
      <c r="T68" s="97">
        <v>0</v>
      </c>
      <c r="U68" s="181">
        <f t="shared" si="9"/>
        <v>0</v>
      </c>
      <c r="V68" s="97">
        <f t="shared" si="9"/>
        <v>0</v>
      </c>
      <c r="W68" s="106">
        <f t="shared" si="10"/>
        <v>0</v>
      </c>
    </row>
    <row r="69" spans="1:23" x14ac:dyDescent="0.25">
      <c r="A69" s="92" t="s">
        <v>386</v>
      </c>
      <c r="B69" s="92" t="s">
        <v>387</v>
      </c>
      <c r="C69" s="94">
        <v>0</v>
      </c>
      <c r="D69" s="97">
        <v>0</v>
      </c>
      <c r="E69" s="94">
        <v>0</v>
      </c>
      <c r="F69" s="97">
        <v>0</v>
      </c>
      <c r="G69" s="94">
        <v>0</v>
      </c>
      <c r="H69" s="97">
        <v>0</v>
      </c>
      <c r="I69" s="94">
        <v>0</v>
      </c>
      <c r="J69" s="97">
        <v>0</v>
      </c>
      <c r="K69" s="94">
        <v>1</v>
      </c>
      <c r="L69" s="97">
        <v>0</v>
      </c>
      <c r="M69" s="94">
        <v>0</v>
      </c>
      <c r="N69" s="97">
        <v>0</v>
      </c>
      <c r="O69" s="94">
        <v>1</v>
      </c>
      <c r="P69" s="97">
        <v>3</v>
      </c>
      <c r="Q69" s="94">
        <v>0</v>
      </c>
      <c r="R69" s="97">
        <v>0</v>
      </c>
      <c r="S69" s="94">
        <v>0</v>
      </c>
      <c r="T69" s="97">
        <v>0</v>
      </c>
      <c r="U69" s="181">
        <f t="shared" si="9"/>
        <v>2</v>
      </c>
      <c r="V69" s="97">
        <f t="shared" si="9"/>
        <v>3</v>
      </c>
      <c r="W69" s="106">
        <f t="shared" si="10"/>
        <v>5</v>
      </c>
    </row>
    <row r="70" spans="1:23" hidden="1" x14ac:dyDescent="0.25">
      <c r="A70" s="95" t="s">
        <v>388</v>
      </c>
      <c r="B70" s="92" t="s">
        <v>389</v>
      </c>
      <c r="C70" s="94">
        <v>0</v>
      </c>
      <c r="D70" s="97">
        <v>0</v>
      </c>
      <c r="E70" s="94">
        <v>0</v>
      </c>
      <c r="F70" s="97">
        <v>0</v>
      </c>
      <c r="G70" s="94">
        <v>0</v>
      </c>
      <c r="H70" s="97">
        <v>0</v>
      </c>
      <c r="I70" s="94">
        <v>0</v>
      </c>
      <c r="J70" s="97">
        <v>0</v>
      </c>
      <c r="K70" s="94">
        <v>0</v>
      </c>
      <c r="L70" s="97">
        <v>0</v>
      </c>
      <c r="M70" s="94">
        <v>0</v>
      </c>
      <c r="N70" s="97">
        <v>0</v>
      </c>
      <c r="O70" s="94">
        <v>0</v>
      </c>
      <c r="P70" s="97">
        <v>0</v>
      </c>
      <c r="Q70" s="94">
        <v>0</v>
      </c>
      <c r="R70" s="97">
        <v>0</v>
      </c>
      <c r="S70" s="94">
        <v>0</v>
      </c>
      <c r="T70" s="97">
        <v>0</v>
      </c>
      <c r="U70" s="181">
        <f t="shared" si="9"/>
        <v>0</v>
      </c>
      <c r="V70" s="97">
        <f t="shared" si="9"/>
        <v>0</v>
      </c>
      <c r="W70" s="106">
        <f t="shared" si="10"/>
        <v>0</v>
      </c>
    </row>
    <row r="71" spans="1:23" hidden="1" x14ac:dyDescent="0.25">
      <c r="A71" s="95" t="s">
        <v>390</v>
      </c>
      <c r="B71" s="92" t="s">
        <v>391</v>
      </c>
      <c r="C71" s="94">
        <v>0</v>
      </c>
      <c r="D71" s="97">
        <v>0</v>
      </c>
      <c r="E71" s="94">
        <v>0</v>
      </c>
      <c r="F71" s="97">
        <v>0</v>
      </c>
      <c r="G71" s="94">
        <v>0</v>
      </c>
      <c r="H71" s="97">
        <v>0</v>
      </c>
      <c r="I71" s="94">
        <v>0</v>
      </c>
      <c r="J71" s="97">
        <v>0</v>
      </c>
      <c r="K71" s="94">
        <v>0</v>
      </c>
      <c r="L71" s="97">
        <v>0</v>
      </c>
      <c r="M71" s="94">
        <v>0</v>
      </c>
      <c r="N71" s="97">
        <v>0</v>
      </c>
      <c r="O71" s="94">
        <v>0</v>
      </c>
      <c r="P71" s="97">
        <v>0</v>
      </c>
      <c r="Q71" s="94">
        <v>0</v>
      </c>
      <c r="R71" s="97">
        <v>0</v>
      </c>
      <c r="S71" s="94">
        <v>0</v>
      </c>
      <c r="T71" s="97">
        <v>0</v>
      </c>
      <c r="U71" s="181">
        <f t="shared" si="9"/>
        <v>0</v>
      </c>
      <c r="V71" s="97">
        <f t="shared" si="9"/>
        <v>0</v>
      </c>
      <c r="W71" s="106">
        <f t="shared" si="10"/>
        <v>0</v>
      </c>
    </row>
    <row r="72" spans="1:23" hidden="1" x14ac:dyDescent="0.25">
      <c r="A72" s="95" t="s">
        <v>392</v>
      </c>
      <c r="B72" s="92" t="s">
        <v>393</v>
      </c>
      <c r="C72" s="94">
        <v>0</v>
      </c>
      <c r="D72" s="97">
        <v>0</v>
      </c>
      <c r="E72" s="94">
        <v>0</v>
      </c>
      <c r="F72" s="97">
        <v>0</v>
      </c>
      <c r="G72" s="94">
        <v>0</v>
      </c>
      <c r="H72" s="97">
        <v>0</v>
      </c>
      <c r="I72" s="94">
        <v>0</v>
      </c>
      <c r="J72" s="97">
        <v>0</v>
      </c>
      <c r="K72" s="94">
        <v>0</v>
      </c>
      <c r="L72" s="97">
        <v>0</v>
      </c>
      <c r="M72" s="94">
        <v>0</v>
      </c>
      <c r="N72" s="97">
        <v>0</v>
      </c>
      <c r="O72" s="94">
        <v>0</v>
      </c>
      <c r="P72" s="97">
        <v>0</v>
      </c>
      <c r="Q72" s="94">
        <v>0</v>
      </c>
      <c r="R72" s="97">
        <v>0</v>
      </c>
      <c r="S72" s="94">
        <v>0</v>
      </c>
      <c r="T72" s="97">
        <v>0</v>
      </c>
      <c r="U72" s="181">
        <f t="shared" si="9"/>
        <v>0</v>
      </c>
      <c r="V72" s="97">
        <f t="shared" si="9"/>
        <v>0</v>
      </c>
      <c r="W72" s="106">
        <f t="shared" si="10"/>
        <v>0</v>
      </c>
    </row>
    <row r="73" spans="1:23" hidden="1" x14ac:dyDescent="0.25">
      <c r="A73" s="95" t="s">
        <v>394</v>
      </c>
      <c r="B73" s="92" t="s">
        <v>395</v>
      </c>
      <c r="C73" s="94">
        <v>0</v>
      </c>
      <c r="D73" s="97">
        <v>0</v>
      </c>
      <c r="E73" s="94">
        <v>0</v>
      </c>
      <c r="F73" s="97">
        <v>0</v>
      </c>
      <c r="G73" s="94">
        <v>0</v>
      </c>
      <c r="H73" s="97">
        <v>0</v>
      </c>
      <c r="I73" s="94">
        <v>0</v>
      </c>
      <c r="J73" s="97">
        <v>0</v>
      </c>
      <c r="K73" s="94">
        <v>0</v>
      </c>
      <c r="L73" s="97">
        <v>0</v>
      </c>
      <c r="M73" s="94">
        <v>0</v>
      </c>
      <c r="N73" s="97">
        <v>0</v>
      </c>
      <c r="O73" s="94">
        <v>0</v>
      </c>
      <c r="P73" s="97">
        <v>0</v>
      </c>
      <c r="Q73" s="94">
        <v>0</v>
      </c>
      <c r="R73" s="97">
        <v>0</v>
      </c>
      <c r="S73" s="94">
        <v>0</v>
      </c>
      <c r="T73" s="97">
        <v>0</v>
      </c>
      <c r="U73" s="181">
        <f t="shared" si="9"/>
        <v>0</v>
      </c>
      <c r="V73" s="97">
        <f t="shared" si="9"/>
        <v>0</v>
      </c>
      <c r="W73" s="106">
        <f t="shared" si="10"/>
        <v>0</v>
      </c>
    </row>
    <row r="74" spans="1:23" hidden="1" x14ac:dyDescent="0.25">
      <c r="A74" s="95" t="s">
        <v>396</v>
      </c>
      <c r="B74" s="92" t="s">
        <v>397</v>
      </c>
      <c r="C74" s="94">
        <v>0</v>
      </c>
      <c r="D74" s="97">
        <v>0</v>
      </c>
      <c r="E74" s="94">
        <v>0</v>
      </c>
      <c r="F74" s="97">
        <v>0</v>
      </c>
      <c r="G74" s="94">
        <v>0</v>
      </c>
      <c r="H74" s="97">
        <v>0</v>
      </c>
      <c r="I74" s="94">
        <v>0</v>
      </c>
      <c r="J74" s="97">
        <v>0</v>
      </c>
      <c r="K74" s="94">
        <v>0</v>
      </c>
      <c r="L74" s="97">
        <v>0</v>
      </c>
      <c r="M74" s="94">
        <v>0</v>
      </c>
      <c r="N74" s="97">
        <v>0</v>
      </c>
      <c r="O74" s="94">
        <v>0</v>
      </c>
      <c r="P74" s="97">
        <v>0</v>
      </c>
      <c r="Q74" s="94">
        <v>0</v>
      </c>
      <c r="R74" s="97">
        <v>0</v>
      </c>
      <c r="S74" s="94">
        <v>0</v>
      </c>
      <c r="T74" s="97">
        <v>0</v>
      </c>
      <c r="U74" s="181">
        <f t="shared" si="9"/>
        <v>0</v>
      </c>
      <c r="V74" s="97">
        <f t="shared" si="9"/>
        <v>0</v>
      </c>
      <c r="W74" s="106">
        <f t="shared" si="10"/>
        <v>0</v>
      </c>
    </row>
    <row r="75" spans="1:23" hidden="1" x14ac:dyDescent="0.25">
      <c r="A75" s="95" t="s">
        <v>398</v>
      </c>
      <c r="B75" s="92" t="s">
        <v>399</v>
      </c>
      <c r="C75" s="94">
        <v>0</v>
      </c>
      <c r="D75" s="97">
        <v>0</v>
      </c>
      <c r="E75" s="94">
        <v>0</v>
      </c>
      <c r="F75" s="97">
        <v>0</v>
      </c>
      <c r="G75" s="94">
        <v>0</v>
      </c>
      <c r="H75" s="97">
        <v>0</v>
      </c>
      <c r="I75" s="94">
        <v>0</v>
      </c>
      <c r="J75" s="97">
        <v>0</v>
      </c>
      <c r="K75" s="94">
        <v>0</v>
      </c>
      <c r="L75" s="97">
        <v>0</v>
      </c>
      <c r="M75" s="94">
        <v>0</v>
      </c>
      <c r="N75" s="97">
        <v>0</v>
      </c>
      <c r="O75" s="94">
        <v>0</v>
      </c>
      <c r="P75" s="97">
        <v>0</v>
      </c>
      <c r="Q75" s="94">
        <v>0</v>
      </c>
      <c r="R75" s="97">
        <v>0</v>
      </c>
      <c r="S75" s="94">
        <v>0</v>
      </c>
      <c r="T75" s="97">
        <v>0</v>
      </c>
      <c r="U75" s="181">
        <f t="shared" si="9"/>
        <v>0</v>
      </c>
      <c r="V75" s="97">
        <f t="shared" si="9"/>
        <v>0</v>
      </c>
      <c r="W75" s="106">
        <f t="shared" si="10"/>
        <v>0</v>
      </c>
    </row>
    <row r="76" spans="1:23" hidden="1" x14ac:dyDescent="0.25">
      <c r="A76" s="95" t="s">
        <v>400</v>
      </c>
      <c r="B76" s="92" t="s">
        <v>401</v>
      </c>
      <c r="C76" s="94">
        <v>0</v>
      </c>
      <c r="D76" s="97">
        <v>0</v>
      </c>
      <c r="E76" s="94">
        <v>0</v>
      </c>
      <c r="F76" s="97">
        <v>0</v>
      </c>
      <c r="G76" s="94">
        <v>0</v>
      </c>
      <c r="H76" s="97">
        <v>0</v>
      </c>
      <c r="I76" s="94">
        <v>0</v>
      </c>
      <c r="J76" s="97">
        <v>0</v>
      </c>
      <c r="K76" s="94">
        <v>0</v>
      </c>
      <c r="L76" s="97">
        <v>0</v>
      </c>
      <c r="M76" s="94">
        <v>0</v>
      </c>
      <c r="N76" s="97">
        <v>0</v>
      </c>
      <c r="O76" s="94">
        <v>0</v>
      </c>
      <c r="P76" s="97">
        <v>0</v>
      </c>
      <c r="Q76" s="94">
        <v>0</v>
      </c>
      <c r="R76" s="97">
        <v>0</v>
      </c>
      <c r="S76" s="94">
        <v>0</v>
      </c>
      <c r="T76" s="97">
        <v>0</v>
      </c>
      <c r="U76" s="181">
        <f t="shared" si="9"/>
        <v>0</v>
      </c>
      <c r="V76" s="97">
        <f t="shared" si="9"/>
        <v>0</v>
      </c>
      <c r="W76" s="106">
        <f t="shared" si="10"/>
        <v>0</v>
      </c>
    </row>
    <row r="77" spans="1:23" hidden="1" x14ac:dyDescent="0.25">
      <c r="A77" s="95" t="s">
        <v>402</v>
      </c>
      <c r="B77" s="92" t="s">
        <v>403</v>
      </c>
      <c r="C77" s="94">
        <v>0</v>
      </c>
      <c r="D77" s="97">
        <v>0</v>
      </c>
      <c r="E77" s="94">
        <v>0</v>
      </c>
      <c r="F77" s="97">
        <v>0</v>
      </c>
      <c r="G77" s="94">
        <v>0</v>
      </c>
      <c r="H77" s="97">
        <v>0</v>
      </c>
      <c r="I77" s="94">
        <v>0</v>
      </c>
      <c r="J77" s="97">
        <v>0</v>
      </c>
      <c r="K77" s="94">
        <v>0</v>
      </c>
      <c r="L77" s="97">
        <v>0</v>
      </c>
      <c r="M77" s="94">
        <v>0</v>
      </c>
      <c r="N77" s="97">
        <v>0</v>
      </c>
      <c r="O77" s="94">
        <v>0</v>
      </c>
      <c r="P77" s="97">
        <v>0</v>
      </c>
      <c r="Q77" s="94">
        <v>0</v>
      </c>
      <c r="R77" s="97">
        <v>0</v>
      </c>
      <c r="S77" s="94">
        <v>0</v>
      </c>
      <c r="T77" s="97">
        <v>0</v>
      </c>
      <c r="U77" s="181">
        <f t="shared" si="9"/>
        <v>0</v>
      </c>
      <c r="V77" s="97">
        <f t="shared" si="9"/>
        <v>0</v>
      </c>
      <c r="W77" s="106">
        <f t="shared" si="10"/>
        <v>0</v>
      </c>
    </row>
    <row r="78" spans="1:23" hidden="1" x14ac:dyDescent="0.25">
      <c r="A78" s="92" t="s">
        <v>404</v>
      </c>
      <c r="B78" s="92" t="s">
        <v>405</v>
      </c>
      <c r="C78" s="94">
        <v>0</v>
      </c>
      <c r="D78" s="97">
        <v>0</v>
      </c>
      <c r="E78" s="94">
        <v>0</v>
      </c>
      <c r="F78" s="97">
        <v>0</v>
      </c>
      <c r="G78" s="94">
        <v>0</v>
      </c>
      <c r="H78" s="97">
        <v>0</v>
      </c>
      <c r="I78" s="94">
        <v>0</v>
      </c>
      <c r="J78" s="97">
        <v>0</v>
      </c>
      <c r="K78" s="94">
        <v>0</v>
      </c>
      <c r="L78" s="97">
        <v>0</v>
      </c>
      <c r="M78" s="94">
        <v>0</v>
      </c>
      <c r="N78" s="97">
        <v>0</v>
      </c>
      <c r="O78" s="94">
        <v>0</v>
      </c>
      <c r="P78" s="97">
        <v>0</v>
      </c>
      <c r="Q78" s="94">
        <v>0</v>
      </c>
      <c r="R78" s="97">
        <v>0</v>
      </c>
      <c r="S78" s="94">
        <v>0</v>
      </c>
      <c r="T78" s="97">
        <v>0</v>
      </c>
      <c r="U78" s="181">
        <f t="shared" si="9"/>
        <v>0</v>
      </c>
      <c r="V78" s="97">
        <f t="shared" si="9"/>
        <v>0</v>
      </c>
      <c r="W78" s="106">
        <f t="shared" si="10"/>
        <v>0</v>
      </c>
    </row>
    <row r="79" spans="1:23" x14ac:dyDescent="0.25">
      <c r="A79" s="92" t="s">
        <v>406</v>
      </c>
      <c r="B79" s="92" t="s">
        <v>407</v>
      </c>
      <c r="C79" s="94">
        <v>0</v>
      </c>
      <c r="D79" s="97">
        <v>0</v>
      </c>
      <c r="E79" s="94">
        <v>0</v>
      </c>
      <c r="F79" s="97">
        <v>0</v>
      </c>
      <c r="G79" s="94">
        <v>0</v>
      </c>
      <c r="H79" s="97">
        <v>0</v>
      </c>
      <c r="I79" s="94">
        <v>0</v>
      </c>
      <c r="J79" s="97">
        <v>0</v>
      </c>
      <c r="K79" s="94">
        <v>1</v>
      </c>
      <c r="L79" s="97">
        <v>1</v>
      </c>
      <c r="M79" s="94">
        <v>0</v>
      </c>
      <c r="N79" s="97">
        <v>0</v>
      </c>
      <c r="O79" s="94">
        <v>0</v>
      </c>
      <c r="P79" s="97">
        <v>0</v>
      </c>
      <c r="Q79" s="94">
        <v>0</v>
      </c>
      <c r="R79" s="97">
        <v>0</v>
      </c>
      <c r="S79" s="94">
        <v>0</v>
      </c>
      <c r="T79" s="97">
        <v>0</v>
      </c>
      <c r="U79" s="181">
        <f t="shared" si="9"/>
        <v>1</v>
      </c>
      <c r="V79" s="97">
        <f t="shared" si="9"/>
        <v>1</v>
      </c>
      <c r="W79" s="106">
        <f t="shared" si="10"/>
        <v>2</v>
      </c>
    </row>
    <row r="80" spans="1:23" x14ac:dyDescent="0.25">
      <c r="A80" s="92" t="s">
        <v>408</v>
      </c>
      <c r="B80" s="92" t="s">
        <v>409</v>
      </c>
      <c r="C80" s="94">
        <v>0</v>
      </c>
      <c r="D80" s="97">
        <v>0</v>
      </c>
      <c r="E80" s="94">
        <v>0</v>
      </c>
      <c r="F80" s="97">
        <v>0</v>
      </c>
      <c r="G80" s="94">
        <v>0</v>
      </c>
      <c r="H80" s="97">
        <v>0</v>
      </c>
      <c r="I80" s="94">
        <v>0</v>
      </c>
      <c r="J80" s="97">
        <v>0</v>
      </c>
      <c r="K80" s="94">
        <v>0</v>
      </c>
      <c r="L80" s="97">
        <v>0</v>
      </c>
      <c r="M80" s="94">
        <v>0</v>
      </c>
      <c r="N80" s="97">
        <v>0</v>
      </c>
      <c r="O80" s="94">
        <v>0</v>
      </c>
      <c r="P80" s="97">
        <v>1</v>
      </c>
      <c r="Q80" s="94">
        <v>0</v>
      </c>
      <c r="R80" s="97">
        <v>0</v>
      </c>
      <c r="S80" s="94">
        <v>0</v>
      </c>
      <c r="T80" s="97">
        <v>0</v>
      </c>
      <c r="U80" s="181">
        <f t="shared" si="9"/>
        <v>0</v>
      </c>
      <c r="V80" s="97">
        <f t="shared" si="9"/>
        <v>1</v>
      </c>
      <c r="W80" s="106">
        <f t="shared" si="10"/>
        <v>1</v>
      </c>
    </row>
    <row r="81" spans="1:23" hidden="1" x14ac:dyDescent="0.25">
      <c r="A81" s="92" t="s">
        <v>410</v>
      </c>
      <c r="B81" s="92" t="s">
        <v>411</v>
      </c>
      <c r="C81" s="94">
        <v>0</v>
      </c>
      <c r="D81" s="97">
        <v>0</v>
      </c>
      <c r="E81" s="94">
        <v>0</v>
      </c>
      <c r="F81" s="97">
        <v>0</v>
      </c>
      <c r="G81" s="94">
        <v>0</v>
      </c>
      <c r="H81" s="97">
        <v>0</v>
      </c>
      <c r="I81" s="94">
        <v>0</v>
      </c>
      <c r="J81" s="97">
        <v>0</v>
      </c>
      <c r="K81" s="94">
        <v>0</v>
      </c>
      <c r="L81" s="97">
        <v>0</v>
      </c>
      <c r="M81" s="94">
        <v>0</v>
      </c>
      <c r="N81" s="97">
        <v>0</v>
      </c>
      <c r="O81" s="94">
        <v>0</v>
      </c>
      <c r="P81" s="97">
        <v>0</v>
      </c>
      <c r="Q81" s="94">
        <v>0</v>
      </c>
      <c r="R81" s="97">
        <v>0</v>
      </c>
      <c r="S81" s="94">
        <v>0</v>
      </c>
      <c r="T81" s="97">
        <v>0</v>
      </c>
      <c r="U81" s="181">
        <f t="shared" si="9"/>
        <v>0</v>
      </c>
      <c r="V81" s="97">
        <f t="shared" si="9"/>
        <v>0</v>
      </c>
      <c r="W81" s="106">
        <f t="shared" si="10"/>
        <v>0</v>
      </c>
    </row>
    <row r="82" spans="1:23" hidden="1" x14ac:dyDescent="0.25">
      <c r="A82" s="92" t="s">
        <v>412</v>
      </c>
      <c r="B82" s="93" t="s">
        <v>413</v>
      </c>
      <c r="C82" s="94">
        <v>0</v>
      </c>
      <c r="D82" s="97">
        <v>0</v>
      </c>
      <c r="E82" s="94">
        <v>0</v>
      </c>
      <c r="F82" s="97">
        <v>0</v>
      </c>
      <c r="G82" s="94">
        <v>0</v>
      </c>
      <c r="H82" s="97">
        <v>0</v>
      </c>
      <c r="I82" s="94">
        <v>0</v>
      </c>
      <c r="J82" s="97">
        <v>0</v>
      </c>
      <c r="K82" s="94">
        <v>0</v>
      </c>
      <c r="L82" s="97">
        <v>0</v>
      </c>
      <c r="M82" s="94">
        <v>0</v>
      </c>
      <c r="N82" s="97">
        <v>0</v>
      </c>
      <c r="O82" s="94">
        <v>0</v>
      </c>
      <c r="P82" s="97">
        <v>0</v>
      </c>
      <c r="Q82" s="94">
        <v>0</v>
      </c>
      <c r="R82" s="97">
        <v>0</v>
      </c>
      <c r="S82" s="94">
        <v>0</v>
      </c>
      <c r="T82" s="97">
        <v>0</v>
      </c>
      <c r="U82" s="181">
        <f t="shared" si="9"/>
        <v>0</v>
      </c>
      <c r="V82" s="97">
        <f t="shared" si="9"/>
        <v>0</v>
      </c>
      <c r="W82" s="106">
        <f t="shared" si="10"/>
        <v>0</v>
      </c>
    </row>
    <row r="83" spans="1:23" hidden="1" x14ac:dyDescent="0.25">
      <c r="A83" s="95" t="s">
        <v>414</v>
      </c>
      <c r="B83" s="93" t="s">
        <v>415</v>
      </c>
      <c r="C83" s="94">
        <v>0</v>
      </c>
      <c r="D83" s="97">
        <v>0</v>
      </c>
      <c r="E83" s="94">
        <v>0</v>
      </c>
      <c r="F83" s="97">
        <v>0</v>
      </c>
      <c r="G83" s="94">
        <v>0</v>
      </c>
      <c r="H83" s="97">
        <v>0</v>
      </c>
      <c r="I83" s="94">
        <v>0</v>
      </c>
      <c r="J83" s="97">
        <v>0</v>
      </c>
      <c r="K83" s="94">
        <v>0</v>
      </c>
      <c r="L83" s="97">
        <v>0</v>
      </c>
      <c r="M83" s="94">
        <v>0</v>
      </c>
      <c r="N83" s="97">
        <v>0</v>
      </c>
      <c r="O83" s="94">
        <v>0</v>
      </c>
      <c r="P83" s="97">
        <v>0</v>
      </c>
      <c r="Q83" s="94">
        <v>0</v>
      </c>
      <c r="R83" s="97">
        <v>0</v>
      </c>
      <c r="S83" s="94">
        <v>0</v>
      </c>
      <c r="T83" s="97">
        <v>0</v>
      </c>
      <c r="U83" s="181">
        <f t="shared" si="9"/>
        <v>0</v>
      </c>
      <c r="V83" s="97">
        <f t="shared" si="9"/>
        <v>0</v>
      </c>
      <c r="W83" s="106">
        <f t="shared" si="10"/>
        <v>0</v>
      </c>
    </row>
    <row r="84" spans="1:23" hidden="1" x14ac:dyDescent="0.25">
      <c r="A84" s="92" t="s">
        <v>416</v>
      </c>
      <c r="B84" s="92" t="s">
        <v>417</v>
      </c>
      <c r="C84" s="94">
        <v>0</v>
      </c>
      <c r="D84" s="97">
        <v>0</v>
      </c>
      <c r="E84" s="94">
        <v>0</v>
      </c>
      <c r="F84" s="97">
        <v>0</v>
      </c>
      <c r="G84" s="94">
        <v>0</v>
      </c>
      <c r="H84" s="97">
        <v>0</v>
      </c>
      <c r="I84" s="94">
        <v>0</v>
      </c>
      <c r="J84" s="97">
        <v>0</v>
      </c>
      <c r="K84" s="94">
        <v>0</v>
      </c>
      <c r="L84" s="97">
        <v>0</v>
      </c>
      <c r="M84" s="94">
        <v>0</v>
      </c>
      <c r="N84" s="97">
        <v>0</v>
      </c>
      <c r="O84" s="94">
        <v>0</v>
      </c>
      <c r="P84" s="97">
        <v>0</v>
      </c>
      <c r="Q84" s="94">
        <v>0</v>
      </c>
      <c r="R84" s="97">
        <v>0</v>
      </c>
      <c r="S84" s="94">
        <v>0</v>
      </c>
      <c r="T84" s="97">
        <v>0</v>
      </c>
      <c r="U84" s="181">
        <f t="shared" si="9"/>
        <v>0</v>
      </c>
      <c r="V84" s="97">
        <f t="shared" si="9"/>
        <v>0</v>
      </c>
      <c r="W84" s="106">
        <f t="shared" si="10"/>
        <v>0</v>
      </c>
    </row>
    <row r="85" spans="1:23" hidden="1" x14ac:dyDescent="0.25">
      <c r="A85" s="95" t="s">
        <v>418</v>
      </c>
      <c r="B85" s="93" t="s">
        <v>419</v>
      </c>
      <c r="C85" s="94">
        <v>0</v>
      </c>
      <c r="D85" s="97">
        <v>0</v>
      </c>
      <c r="E85" s="94">
        <v>0</v>
      </c>
      <c r="F85" s="97">
        <v>0</v>
      </c>
      <c r="G85" s="94">
        <v>0</v>
      </c>
      <c r="H85" s="97">
        <v>0</v>
      </c>
      <c r="I85" s="94">
        <v>0</v>
      </c>
      <c r="J85" s="97">
        <v>0</v>
      </c>
      <c r="K85" s="94">
        <v>0</v>
      </c>
      <c r="L85" s="97">
        <v>0</v>
      </c>
      <c r="M85" s="94">
        <v>0</v>
      </c>
      <c r="N85" s="97">
        <v>0</v>
      </c>
      <c r="O85" s="94">
        <v>0</v>
      </c>
      <c r="P85" s="97">
        <v>0</v>
      </c>
      <c r="Q85" s="94">
        <v>0</v>
      </c>
      <c r="R85" s="97">
        <v>0</v>
      </c>
      <c r="S85" s="94">
        <v>0</v>
      </c>
      <c r="T85" s="97">
        <v>0</v>
      </c>
      <c r="U85" s="181">
        <f t="shared" si="9"/>
        <v>0</v>
      </c>
      <c r="V85" s="97">
        <f t="shared" si="9"/>
        <v>0</v>
      </c>
      <c r="W85" s="106">
        <f t="shared" si="10"/>
        <v>0</v>
      </c>
    </row>
    <row r="86" spans="1:23" hidden="1" x14ac:dyDescent="0.25">
      <c r="A86" s="92" t="s">
        <v>420</v>
      </c>
      <c r="B86" s="92" t="s">
        <v>421</v>
      </c>
      <c r="C86" s="94">
        <v>0</v>
      </c>
      <c r="D86" s="97">
        <v>0</v>
      </c>
      <c r="E86" s="94">
        <v>0</v>
      </c>
      <c r="F86" s="97">
        <v>0</v>
      </c>
      <c r="G86" s="94">
        <v>0</v>
      </c>
      <c r="H86" s="97">
        <v>0</v>
      </c>
      <c r="I86" s="94">
        <v>0</v>
      </c>
      <c r="J86" s="97">
        <v>0</v>
      </c>
      <c r="K86" s="94">
        <v>0</v>
      </c>
      <c r="L86" s="97">
        <v>0</v>
      </c>
      <c r="M86" s="94">
        <v>0</v>
      </c>
      <c r="N86" s="97">
        <v>0</v>
      </c>
      <c r="O86" s="94">
        <v>0</v>
      </c>
      <c r="P86" s="97">
        <v>0</v>
      </c>
      <c r="Q86" s="94">
        <v>0</v>
      </c>
      <c r="R86" s="97">
        <v>0</v>
      </c>
      <c r="S86" s="94">
        <v>0</v>
      </c>
      <c r="T86" s="97">
        <v>0</v>
      </c>
      <c r="U86" s="181">
        <f t="shared" si="9"/>
        <v>0</v>
      </c>
      <c r="V86" s="97">
        <f t="shared" si="9"/>
        <v>0</v>
      </c>
      <c r="W86" s="106">
        <f t="shared" si="10"/>
        <v>0</v>
      </c>
    </row>
    <row r="87" spans="1:23" hidden="1" x14ac:dyDescent="0.25">
      <c r="A87" s="95" t="s">
        <v>422</v>
      </c>
      <c r="B87" s="92" t="s">
        <v>423</v>
      </c>
      <c r="C87" s="94">
        <v>0</v>
      </c>
      <c r="D87" s="97">
        <v>0</v>
      </c>
      <c r="E87" s="94">
        <v>0</v>
      </c>
      <c r="F87" s="97">
        <v>0</v>
      </c>
      <c r="G87" s="94">
        <v>0</v>
      </c>
      <c r="H87" s="97">
        <v>0</v>
      </c>
      <c r="I87" s="94">
        <v>0</v>
      </c>
      <c r="J87" s="97">
        <v>0</v>
      </c>
      <c r="K87" s="94">
        <v>0</v>
      </c>
      <c r="L87" s="97">
        <v>0</v>
      </c>
      <c r="M87" s="94">
        <v>0</v>
      </c>
      <c r="N87" s="97">
        <v>0</v>
      </c>
      <c r="O87" s="94">
        <v>0</v>
      </c>
      <c r="P87" s="97">
        <v>0</v>
      </c>
      <c r="Q87" s="94">
        <v>0</v>
      </c>
      <c r="R87" s="97">
        <v>0</v>
      </c>
      <c r="S87" s="94">
        <v>0</v>
      </c>
      <c r="T87" s="97">
        <v>0</v>
      </c>
      <c r="U87" s="181">
        <f t="shared" si="9"/>
        <v>0</v>
      </c>
      <c r="V87" s="97">
        <f t="shared" si="9"/>
        <v>0</v>
      </c>
      <c r="W87" s="106">
        <f t="shared" si="10"/>
        <v>0</v>
      </c>
    </row>
    <row r="88" spans="1:23" hidden="1" x14ac:dyDescent="0.25">
      <c r="A88" s="95" t="s">
        <v>424</v>
      </c>
      <c r="B88" s="92" t="s">
        <v>425</v>
      </c>
      <c r="C88" s="94">
        <v>0</v>
      </c>
      <c r="D88" s="97">
        <v>0</v>
      </c>
      <c r="E88" s="94">
        <v>0</v>
      </c>
      <c r="F88" s="97">
        <v>0</v>
      </c>
      <c r="G88" s="94">
        <v>0</v>
      </c>
      <c r="H88" s="97">
        <v>0</v>
      </c>
      <c r="I88" s="94">
        <v>0</v>
      </c>
      <c r="J88" s="97">
        <v>0</v>
      </c>
      <c r="K88" s="94">
        <v>0</v>
      </c>
      <c r="L88" s="97">
        <v>0</v>
      </c>
      <c r="M88" s="94">
        <v>0</v>
      </c>
      <c r="N88" s="97">
        <v>0</v>
      </c>
      <c r="O88" s="94">
        <v>0</v>
      </c>
      <c r="P88" s="97">
        <v>0</v>
      </c>
      <c r="Q88" s="94">
        <v>0</v>
      </c>
      <c r="R88" s="97">
        <v>0</v>
      </c>
      <c r="S88" s="94">
        <v>0</v>
      </c>
      <c r="T88" s="97">
        <v>0</v>
      </c>
      <c r="U88" s="181">
        <f t="shared" si="9"/>
        <v>0</v>
      </c>
      <c r="V88" s="97">
        <f t="shared" si="9"/>
        <v>0</v>
      </c>
      <c r="W88" s="106">
        <f t="shared" si="10"/>
        <v>0</v>
      </c>
    </row>
    <row r="89" spans="1:23" hidden="1" x14ac:dyDescent="0.25">
      <c r="A89" s="95" t="s">
        <v>426</v>
      </c>
      <c r="B89" s="92" t="s">
        <v>427</v>
      </c>
      <c r="C89" s="94">
        <v>0</v>
      </c>
      <c r="D89" s="97">
        <v>0</v>
      </c>
      <c r="E89" s="94">
        <v>0</v>
      </c>
      <c r="F89" s="97">
        <v>0</v>
      </c>
      <c r="G89" s="94">
        <v>0</v>
      </c>
      <c r="H89" s="97">
        <v>0</v>
      </c>
      <c r="I89" s="94">
        <v>0</v>
      </c>
      <c r="J89" s="97">
        <v>0</v>
      </c>
      <c r="K89" s="94">
        <v>0</v>
      </c>
      <c r="L89" s="97">
        <v>0</v>
      </c>
      <c r="M89" s="94">
        <v>0</v>
      </c>
      <c r="N89" s="97">
        <v>0</v>
      </c>
      <c r="O89" s="94">
        <v>0</v>
      </c>
      <c r="P89" s="97">
        <v>0</v>
      </c>
      <c r="Q89" s="94">
        <v>0</v>
      </c>
      <c r="R89" s="97">
        <v>0</v>
      </c>
      <c r="S89" s="94">
        <v>0</v>
      </c>
      <c r="T89" s="97">
        <v>0</v>
      </c>
      <c r="U89" s="181">
        <f t="shared" ref="U89:V120" si="11">C89+E89+G89+I89+K89+M89+O89+Q89+S89</f>
        <v>0</v>
      </c>
      <c r="V89" s="97">
        <f t="shared" si="11"/>
        <v>0</v>
      </c>
      <c r="W89" s="106">
        <f t="shared" si="10"/>
        <v>0</v>
      </c>
    </row>
    <row r="90" spans="1:23" x14ac:dyDescent="0.25">
      <c r="A90" s="92" t="s">
        <v>428</v>
      </c>
      <c r="B90" s="92" t="s">
        <v>429</v>
      </c>
      <c r="C90" s="94">
        <v>0</v>
      </c>
      <c r="D90" s="97">
        <v>0</v>
      </c>
      <c r="E90" s="94">
        <v>0</v>
      </c>
      <c r="F90" s="97">
        <v>0</v>
      </c>
      <c r="G90" s="94">
        <v>0</v>
      </c>
      <c r="H90" s="97">
        <v>0</v>
      </c>
      <c r="I90" s="94">
        <v>0</v>
      </c>
      <c r="J90" s="97">
        <v>0</v>
      </c>
      <c r="K90" s="94">
        <v>1</v>
      </c>
      <c r="L90" s="97">
        <v>0</v>
      </c>
      <c r="M90" s="94">
        <v>0</v>
      </c>
      <c r="N90" s="97">
        <v>0</v>
      </c>
      <c r="O90" s="94">
        <v>1</v>
      </c>
      <c r="P90" s="97">
        <v>3</v>
      </c>
      <c r="Q90" s="94">
        <v>0</v>
      </c>
      <c r="R90" s="97">
        <v>0</v>
      </c>
      <c r="S90" s="94">
        <v>1</v>
      </c>
      <c r="T90" s="97">
        <v>0</v>
      </c>
      <c r="U90" s="181">
        <f t="shared" si="11"/>
        <v>3</v>
      </c>
      <c r="V90" s="97">
        <f t="shared" si="11"/>
        <v>3</v>
      </c>
      <c r="W90" s="106">
        <f t="shared" si="10"/>
        <v>6</v>
      </c>
    </row>
    <row r="91" spans="1:23" hidden="1" x14ac:dyDescent="0.25">
      <c r="A91" s="95" t="s">
        <v>430</v>
      </c>
      <c r="B91" s="92" t="s">
        <v>431</v>
      </c>
      <c r="C91" s="94">
        <v>0</v>
      </c>
      <c r="D91" s="97">
        <v>0</v>
      </c>
      <c r="E91" s="94">
        <v>0</v>
      </c>
      <c r="F91" s="97">
        <v>0</v>
      </c>
      <c r="G91" s="94">
        <v>0</v>
      </c>
      <c r="H91" s="97">
        <v>0</v>
      </c>
      <c r="I91" s="94">
        <v>0</v>
      </c>
      <c r="J91" s="97">
        <v>0</v>
      </c>
      <c r="K91" s="94">
        <v>0</v>
      </c>
      <c r="L91" s="97">
        <v>0</v>
      </c>
      <c r="M91" s="94">
        <v>0</v>
      </c>
      <c r="N91" s="97">
        <v>0</v>
      </c>
      <c r="O91" s="94">
        <v>0</v>
      </c>
      <c r="P91" s="97">
        <v>0</v>
      </c>
      <c r="Q91" s="94">
        <v>0</v>
      </c>
      <c r="R91" s="97">
        <v>0</v>
      </c>
      <c r="S91" s="94">
        <v>0</v>
      </c>
      <c r="T91" s="97">
        <v>0</v>
      </c>
      <c r="U91" s="181">
        <f t="shared" si="11"/>
        <v>0</v>
      </c>
      <c r="V91" s="97">
        <f t="shared" si="11"/>
        <v>0</v>
      </c>
      <c r="W91" s="106">
        <f t="shared" si="10"/>
        <v>0</v>
      </c>
    </row>
    <row r="92" spans="1:23" hidden="1" x14ac:dyDescent="0.25">
      <c r="A92" s="95" t="s">
        <v>432</v>
      </c>
      <c r="B92" s="92" t="s">
        <v>675</v>
      </c>
      <c r="C92" s="94">
        <v>0</v>
      </c>
      <c r="D92" s="97">
        <v>0</v>
      </c>
      <c r="E92" s="94">
        <v>0</v>
      </c>
      <c r="F92" s="97">
        <v>0</v>
      </c>
      <c r="G92" s="94">
        <v>0</v>
      </c>
      <c r="H92" s="97">
        <v>0</v>
      </c>
      <c r="I92" s="94">
        <v>0</v>
      </c>
      <c r="J92" s="97">
        <v>0</v>
      </c>
      <c r="K92" s="94">
        <v>0</v>
      </c>
      <c r="L92" s="97">
        <v>0</v>
      </c>
      <c r="M92" s="94">
        <v>0</v>
      </c>
      <c r="N92" s="97">
        <v>0</v>
      </c>
      <c r="O92" s="94">
        <v>0</v>
      </c>
      <c r="P92" s="97">
        <v>0</v>
      </c>
      <c r="Q92" s="94">
        <v>0</v>
      </c>
      <c r="R92" s="97">
        <v>0</v>
      </c>
      <c r="S92" s="94">
        <v>0</v>
      </c>
      <c r="T92" s="97">
        <v>0</v>
      </c>
      <c r="U92" s="181">
        <f t="shared" si="11"/>
        <v>0</v>
      </c>
      <c r="V92" s="97">
        <f t="shared" si="11"/>
        <v>0</v>
      </c>
      <c r="W92" s="106">
        <f t="shared" si="10"/>
        <v>0</v>
      </c>
    </row>
    <row r="93" spans="1:23" hidden="1" x14ac:dyDescent="0.25">
      <c r="A93" s="95" t="s">
        <v>433</v>
      </c>
      <c r="B93" s="92" t="s">
        <v>434</v>
      </c>
      <c r="C93" s="94">
        <v>0</v>
      </c>
      <c r="D93" s="97">
        <v>0</v>
      </c>
      <c r="E93" s="94">
        <v>0</v>
      </c>
      <c r="F93" s="97">
        <v>0</v>
      </c>
      <c r="G93" s="94">
        <v>0</v>
      </c>
      <c r="H93" s="97">
        <v>0</v>
      </c>
      <c r="I93" s="94">
        <v>0</v>
      </c>
      <c r="J93" s="97">
        <v>0</v>
      </c>
      <c r="K93" s="94">
        <v>0</v>
      </c>
      <c r="L93" s="97">
        <v>0</v>
      </c>
      <c r="M93" s="94">
        <v>0</v>
      </c>
      <c r="N93" s="97">
        <v>0</v>
      </c>
      <c r="O93" s="94">
        <v>0</v>
      </c>
      <c r="P93" s="97">
        <v>0</v>
      </c>
      <c r="Q93" s="94">
        <v>0</v>
      </c>
      <c r="R93" s="97">
        <v>0</v>
      </c>
      <c r="S93" s="94">
        <v>0</v>
      </c>
      <c r="T93" s="97">
        <v>0</v>
      </c>
      <c r="U93" s="181">
        <f t="shared" si="11"/>
        <v>0</v>
      </c>
      <c r="V93" s="97">
        <f t="shared" si="11"/>
        <v>0</v>
      </c>
      <c r="W93" s="106">
        <f t="shared" si="10"/>
        <v>0</v>
      </c>
    </row>
    <row r="94" spans="1:23" x14ac:dyDescent="0.25">
      <c r="A94" s="92" t="s">
        <v>435</v>
      </c>
      <c r="B94" s="92" t="s">
        <v>436</v>
      </c>
      <c r="C94" s="94">
        <v>0</v>
      </c>
      <c r="D94" s="97">
        <v>0</v>
      </c>
      <c r="E94" s="94">
        <v>0</v>
      </c>
      <c r="F94" s="97">
        <v>0</v>
      </c>
      <c r="G94" s="94">
        <v>0</v>
      </c>
      <c r="H94" s="97">
        <v>0</v>
      </c>
      <c r="I94" s="94">
        <v>0</v>
      </c>
      <c r="J94" s="97">
        <v>0</v>
      </c>
      <c r="K94" s="94">
        <v>0</v>
      </c>
      <c r="L94" s="97">
        <v>0</v>
      </c>
      <c r="M94" s="94">
        <v>0</v>
      </c>
      <c r="N94" s="97">
        <v>0</v>
      </c>
      <c r="O94" s="94">
        <v>3</v>
      </c>
      <c r="P94" s="97">
        <v>3</v>
      </c>
      <c r="Q94" s="94">
        <v>0</v>
      </c>
      <c r="R94" s="97">
        <v>0</v>
      </c>
      <c r="S94" s="94">
        <v>0</v>
      </c>
      <c r="T94" s="97">
        <v>0</v>
      </c>
      <c r="U94" s="181">
        <f t="shared" si="11"/>
        <v>3</v>
      </c>
      <c r="V94" s="97">
        <f t="shared" si="11"/>
        <v>3</v>
      </c>
      <c r="W94" s="106">
        <f t="shared" si="10"/>
        <v>6</v>
      </c>
    </row>
    <row r="95" spans="1:23" hidden="1" x14ac:dyDescent="0.25">
      <c r="A95" s="95" t="s">
        <v>437</v>
      </c>
      <c r="B95" s="92" t="s">
        <v>438</v>
      </c>
      <c r="C95" s="94">
        <v>0</v>
      </c>
      <c r="D95" s="97">
        <v>0</v>
      </c>
      <c r="E95" s="94">
        <v>0</v>
      </c>
      <c r="F95" s="97">
        <v>0</v>
      </c>
      <c r="G95" s="94">
        <v>0</v>
      </c>
      <c r="H95" s="97">
        <v>0</v>
      </c>
      <c r="I95" s="94">
        <v>0</v>
      </c>
      <c r="J95" s="97">
        <v>0</v>
      </c>
      <c r="K95" s="94">
        <v>0</v>
      </c>
      <c r="L95" s="97">
        <v>0</v>
      </c>
      <c r="M95" s="94">
        <v>0</v>
      </c>
      <c r="N95" s="97">
        <v>0</v>
      </c>
      <c r="O95" s="94">
        <v>0</v>
      </c>
      <c r="P95" s="97">
        <v>0</v>
      </c>
      <c r="Q95" s="94">
        <v>0</v>
      </c>
      <c r="R95" s="97">
        <v>0</v>
      </c>
      <c r="S95" s="94">
        <v>0</v>
      </c>
      <c r="T95" s="97">
        <v>0</v>
      </c>
      <c r="U95" s="181">
        <f t="shared" si="11"/>
        <v>0</v>
      </c>
      <c r="V95" s="97">
        <f t="shared" si="11"/>
        <v>0</v>
      </c>
      <c r="W95" s="106">
        <f t="shared" si="10"/>
        <v>0</v>
      </c>
    </row>
    <row r="96" spans="1:23" hidden="1" x14ac:dyDescent="0.25">
      <c r="A96" s="92" t="s">
        <v>439</v>
      </c>
      <c r="B96" s="92" t="s">
        <v>440</v>
      </c>
      <c r="C96" s="94">
        <v>0</v>
      </c>
      <c r="D96" s="97">
        <v>0</v>
      </c>
      <c r="E96" s="94">
        <v>0</v>
      </c>
      <c r="F96" s="97">
        <v>0</v>
      </c>
      <c r="G96" s="94">
        <v>0</v>
      </c>
      <c r="H96" s="97">
        <v>0</v>
      </c>
      <c r="I96" s="94">
        <v>0</v>
      </c>
      <c r="J96" s="97">
        <v>0</v>
      </c>
      <c r="K96" s="94">
        <v>0</v>
      </c>
      <c r="L96" s="97">
        <v>0</v>
      </c>
      <c r="M96" s="94">
        <v>0</v>
      </c>
      <c r="N96" s="97">
        <v>0</v>
      </c>
      <c r="O96" s="94">
        <v>0</v>
      </c>
      <c r="P96" s="97">
        <v>0</v>
      </c>
      <c r="Q96" s="94">
        <v>0</v>
      </c>
      <c r="R96" s="97">
        <v>0</v>
      </c>
      <c r="S96" s="94">
        <v>0</v>
      </c>
      <c r="T96" s="97">
        <v>0</v>
      </c>
      <c r="U96" s="181">
        <f t="shared" si="11"/>
        <v>0</v>
      </c>
      <c r="V96" s="97">
        <f t="shared" si="11"/>
        <v>0</v>
      </c>
      <c r="W96" s="106">
        <f t="shared" si="10"/>
        <v>0</v>
      </c>
    </row>
    <row r="97" spans="1:23" hidden="1" x14ac:dyDescent="0.25">
      <c r="A97" s="92" t="s">
        <v>441</v>
      </c>
      <c r="B97" s="92" t="s">
        <v>442</v>
      </c>
      <c r="C97" s="94">
        <v>0</v>
      </c>
      <c r="D97" s="97">
        <v>0</v>
      </c>
      <c r="E97" s="94">
        <v>0</v>
      </c>
      <c r="F97" s="97">
        <v>0</v>
      </c>
      <c r="G97" s="94">
        <v>0</v>
      </c>
      <c r="H97" s="97">
        <v>0</v>
      </c>
      <c r="I97" s="94">
        <v>0</v>
      </c>
      <c r="J97" s="97">
        <v>0</v>
      </c>
      <c r="K97" s="94">
        <v>0</v>
      </c>
      <c r="L97" s="97">
        <v>0</v>
      </c>
      <c r="M97" s="94">
        <v>0</v>
      </c>
      <c r="N97" s="97">
        <v>0</v>
      </c>
      <c r="O97" s="94">
        <v>0</v>
      </c>
      <c r="P97" s="97">
        <v>0</v>
      </c>
      <c r="Q97" s="94">
        <v>0</v>
      </c>
      <c r="R97" s="97">
        <v>0</v>
      </c>
      <c r="S97" s="94">
        <v>0</v>
      </c>
      <c r="T97" s="97">
        <v>0</v>
      </c>
      <c r="U97" s="181">
        <f t="shared" si="11"/>
        <v>0</v>
      </c>
      <c r="V97" s="97">
        <f t="shared" si="11"/>
        <v>0</v>
      </c>
      <c r="W97" s="106">
        <f t="shared" si="10"/>
        <v>0</v>
      </c>
    </row>
    <row r="98" spans="1:23" hidden="1" x14ac:dyDescent="0.25">
      <c r="A98" s="95" t="s">
        <v>443</v>
      </c>
      <c r="B98" s="92" t="s">
        <v>444</v>
      </c>
      <c r="C98" s="94">
        <v>0</v>
      </c>
      <c r="D98" s="97">
        <v>0</v>
      </c>
      <c r="E98" s="94">
        <v>0</v>
      </c>
      <c r="F98" s="97">
        <v>0</v>
      </c>
      <c r="G98" s="94">
        <v>0</v>
      </c>
      <c r="H98" s="97">
        <v>0</v>
      </c>
      <c r="I98" s="94">
        <v>0</v>
      </c>
      <c r="J98" s="97">
        <v>0</v>
      </c>
      <c r="K98" s="94">
        <v>0</v>
      </c>
      <c r="L98" s="97">
        <v>0</v>
      </c>
      <c r="M98" s="94">
        <v>0</v>
      </c>
      <c r="N98" s="97">
        <v>0</v>
      </c>
      <c r="O98" s="94">
        <v>0</v>
      </c>
      <c r="P98" s="97">
        <v>0</v>
      </c>
      <c r="Q98" s="94">
        <v>0</v>
      </c>
      <c r="R98" s="97">
        <v>0</v>
      </c>
      <c r="S98" s="94">
        <v>0</v>
      </c>
      <c r="T98" s="97">
        <v>0</v>
      </c>
      <c r="U98" s="181">
        <f t="shared" si="11"/>
        <v>0</v>
      </c>
      <c r="V98" s="97">
        <f t="shared" si="11"/>
        <v>0</v>
      </c>
      <c r="W98" s="106">
        <f t="shared" si="10"/>
        <v>0</v>
      </c>
    </row>
    <row r="99" spans="1:23" hidden="1" x14ac:dyDescent="0.25">
      <c r="A99" s="95" t="s">
        <v>445</v>
      </c>
      <c r="B99" s="92" t="s">
        <v>446</v>
      </c>
      <c r="C99" s="94">
        <v>0</v>
      </c>
      <c r="D99" s="97">
        <v>0</v>
      </c>
      <c r="E99" s="94">
        <v>0</v>
      </c>
      <c r="F99" s="97">
        <v>0</v>
      </c>
      <c r="G99" s="94">
        <v>0</v>
      </c>
      <c r="H99" s="97">
        <v>0</v>
      </c>
      <c r="I99" s="94">
        <v>0</v>
      </c>
      <c r="J99" s="97">
        <v>0</v>
      </c>
      <c r="K99" s="94">
        <v>0</v>
      </c>
      <c r="L99" s="97">
        <v>0</v>
      </c>
      <c r="M99" s="94">
        <v>0</v>
      </c>
      <c r="N99" s="97">
        <v>0</v>
      </c>
      <c r="O99" s="94">
        <v>0</v>
      </c>
      <c r="P99" s="97">
        <v>0</v>
      </c>
      <c r="Q99" s="94">
        <v>0</v>
      </c>
      <c r="R99" s="97">
        <v>0</v>
      </c>
      <c r="S99" s="94">
        <v>0</v>
      </c>
      <c r="T99" s="97">
        <v>0</v>
      </c>
      <c r="U99" s="181">
        <f t="shared" si="11"/>
        <v>0</v>
      </c>
      <c r="V99" s="97">
        <f t="shared" si="11"/>
        <v>0</v>
      </c>
      <c r="W99" s="106">
        <f t="shared" si="10"/>
        <v>0</v>
      </c>
    </row>
    <row r="100" spans="1:23" hidden="1" x14ac:dyDescent="0.25">
      <c r="A100" s="95" t="s">
        <v>447</v>
      </c>
      <c r="B100" s="92" t="s">
        <v>448</v>
      </c>
      <c r="C100" s="94">
        <v>0</v>
      </c>
      <c r="D100" s="97">
        <v>0</v>
      </c>
      <c r="E100" s="94">
        <v>0</v>
      </c>
      <c r="F100" s="97">
        <v>0</v>
      </c>
      <c r="G100" s="94">
        <v>0</v>
      </c>
      <c r="H100" s="97">
        <v>0</v>
      </c>
      <c r="I100" s="94">
        <v>0</v>
      </c>
      <c r="J100" s="97">
        <v>0</v>
      </c>
      <c r="K100" s="94">
        <v>0</v>
      </c>
      <c r="L100" s="97">
        <v>0</v>
      </c>
      <c r="M100" s="94">
        <v>0</v>
      </c>
      <c r="N100" s="97">
        <v>0</v>
      </c>
      <c r="O100" s="94">
        <v>0</v>
      </c>
      <c r="P100" s="97">
        <v>0</v>
      </c>
      <c r="Q100" s="94">
        <v>0</v>
      </c>
      <c r="R100" s="97">
        <v>0</v>
      </c>
      <c r="S100" s="94">
        <v>0</v>
      </c>
      <c r="T100" s="97">
        <v>0</v>
      </c>
      <c r="U100" s="181">
        <f t="shared" si="11"/>
        <v>0</v>
      </c>
      <c r="V100" s="97">
        <f t="shared" si="11"/>
        <v>0</v>
      </c>
      <c r="W100" s="106">
        <f t="shared" si="10"/>
        <v>0</v>
      </c>
    </row>
    <row r="101" spans="1:23" hidden="1" x14ac:dyDescent="0.25">
      <c r="A101" s="95" t="s">
        <v>449</v>
      </c>
      <c r="B101" s="92" t="s">
        <v>450</v>
      </c>
      <c r="C101" s="94">
        <v>0</v>
      </c>
      <c r="D101" s="97">
        <v>0</v>
      </c>
      <c r="E101" s="94">
        <v>0</v>
      </c>
      <c r="F101" s="97">
        <v>0</v>
      </c>
      <c r="G101" s="94">
        <v>0</v>
      </c>
      <c r="H101" s="97">
        <v>0</v>
      </c>
      <c r="I101" s="94">
        <v>0</v>
      </c>
      <c r="J101" s="97">
        <v>0</v>
      </c>
      <c r="K101" s="94">
        <v>0</v>
      </c>
      <c r="L101" s="97">
        <v>0</v>
      </c>
      <c r="M101" s="94">
        <v>0</v>
      </c>
      <c r="N101" s="97">
        <v>0</v>
      </c>
      <c r="O101" s="94">
        <v>0</v>
      </c>
      <c r="P101" s="97">
        <v>0</v>
      </c>
      <c r="Q101" s="94">
        <v>0</v>
      </c>
      <c r="R101" s="97">
        <v>0</v>
      </c>
      <c r="S101" s="94">
        <v>0</v>
      </c>
      <c r="T101" s="97">
        <v>0</v>
      </c>
      <c r="U101" s="181">
        <f t="shared" si="11"/>
        <v>0</v>
      </c>
      <c r="V101" s="97">
        <f t="shared" si="11"/>
        <v>0</v>
      </c>
      <c r="W101" s="106">
        <f t="shared" si="10"/>
        <v>0</v>
      </c>
    </row>
    <row r="102" spans="1:23" hidden="1" x14ac:dyDescent="0.25">
      <c r="A102" s="95" t="s">
        <v>451</v>
      </c>
      <c r="B102" s="92" t="s">
        <v>452</v>
      </c>
      <c r="C102" s="94">
        <v>0</v>
      </c>
      <c r="D102" s="97">
        <v>0</v>
      </c>
      <c r="E102" s="94">
        <v>0</v>
      </c>
      <c r="F102" s="97">
        <v>0</v>
      </c>
      <c r="G102" s="94">
        <v>0</v>
      </c>
      <c r="H102" s="97">
        <v>0</v>
      </c>
      <c r="I102" s="94">
        <v>0</v>
      </c>
      <c r="J102" s="97">
        <v>0</v>
      </c>
      <c r="K102" s="94">
        <v>0</v>
      </c>
      <c r="L102" s="97">
        <v>0</v>
      </c>
      <c r="M102" s="94">
        <v>0</v>
      </c>
      <c r="N102" s="97">
        <v>0</v>
      </c>
      <c r="O102" s="94">
        <v>0</v>
      </c>
      <c r="P102" s="97">
        <v>0</v>
      </c>
      <c r="Q102" s="94">
        <v>0</v>
      </c>
      <c r="R102" s="97">
        <v>0</v>
      </c>
      <c r="S102" s="94">
        <v>0</v>
      </c>
      <c r="T102" s="97">
        <v>0</v>
      </c>
      <c r="U102" s="181">
        <f t="shared" si="11"/>
        <v>0</v>
      </c>
      <c r="V102" s="97">
        <f t="shared" si="11"/>
        <v>0</v>
      </c>
      <c r="W102" s="106">
        <f t="shared" si="10"/>
        <v>0</v>
      </c>
    </row>
    <row r="103" spans="1:23" hidden="1" x14ac:dyDescent="0.25">
      <c r="A103" s="92" t="s">
        <v>453</v>
      </c>
      <c r="B103" s="92" t="s">
        <v>454</v>
      </c>
      <c r="C103" s="94">
        <v>0</v>
      </c>
      <c r="D103" s="97">
        <v>0</v>
      </c>
      <c r="E103" s="94">
        <v>0</v>
      </c>
      <c r="F103" s="97">
        <v>0</v>
      </c>
      <c r="G103" s="94">
        <v>0</v>
      </c>
      <c r="H103" s="97">
        <v>0</v>
      </c>
      <c r="I103" s="94">
        <v>0</v>
      </c>
      <c r="J103" s="97">
        <v>0</v>
      </c>
      <c r="K103" s="94">
        <v>0</v>
      </c>
      <c r="L103" s="97">
        <v>0</v>
      </c>
      <c r="M103" s="94">
        <v>0</v>
      </c>
      <c r="N103" s="97">
        <v>0</v>
      </c>
      <c r="O103" s="94">
        <v>0</v>
      </c>
      <c r="P103" s="97">
        <v>0</v>
      </c>
      <c r="Q103" s="94">
        <v>0</v>
      </c>
      <c r="R103" s="97">
        <v>0</v>
      </c>
      <c r="S103" s="94">
        <v>0</v>
      </c>
      <c r="T103" s="97">
        <v>0</v>
      </c>
      <c r="U103" s="181">
        <f t="shared" si="11"/>
        <v>0</v>
      </c>
      <c r="V103" s="97">
        <f t="shared" si="11"/>
        <v>0</v>
      </c>
      <c r="W103" s="106">
        <f t="shared" si="10"/>
        <v>0</v>
      </c>
    </row>
    <row r="104" spans="1:23" hidden="1" x14ac:dyDescent="0.25">
      <c r="A104" s="95" t="s">
        <v>455</v>
      </c>
      <c r="B104" s="92" t="s">
        <v>456</v>
      </c>
      <c r="C104" s="94">
        <v>0</v>
      </c>
      <c r="D104" s="97">
        <v>0</v>
      </c>
      <c r="E104" s="94">
        <v>0</v>
      </c>
      <c r="F104" s="97">
        <v>0</v>
      </c>
      <c r="G104" s="94">
        <v>0</v>
      </c>
      <c r="H104" s="97">
        <v>0</v>
      </c>
      <c r="I104" s="94">
        <v>0</v>
      </c>
      <c r="J104" s="97">
        <v>0</v>
      </c>
      <c r="K104" s="94">
        <v>0</v>
      </c>
      <c r="L104" s="97">
        <v>0</v>
      </c>
      <c r="M104" s="94">
        <v>0</v>
      </c>
      <c r="N104" s="97">
        <v>0</v>
      </c>
      <c r="O104" s="94">
        <v>0</v>
      </c>
      <c r="P104" s="97">
        <v>0</v>
      </c>
      <c r="Q104" s="94">
        <v>0</v>
      </c>
      <c r="R104" s="97">
        <v>0</v>
      </c>
      <c r="S104" s="94">
        <v>0</v>
      </c>
      <c r="T104" s="97">
        <v>0</v>
      </c>
      <c r="U104" s="181">
        <f t="shared" si="11"/>
        <v>0</v>
      </c>
      <c r="V104" s="97">
        <f t="shared" si="11"/>
        <v>0</v>
      </c>
      <c r="W104" s="106">
        <f t="shared" si="10"/>
        <v>0</v>
      </c>
    </row>
    <row r="105" spans="1:23" x14ac:dyDescent="0.25">
      <c r="A105" s="92" t="s">
        <v>457</v>
      </c>
      <c r="B105" s="92" t="s">
        <v>458</v>
      </c>
      <c r="C105" s="94">
        <v>0</v>
      </c>
      <c r="D105" s="97">
        <v>0</v>
      </c>
      <c r="E105" s="94">
        <v>0</v>
      </c>
      <c r="F105" s="97">
        <v>0</v>
      </c>
      <c r="G105" s="94">
        <v>0</v>
      </c>
      <c r="H105" s="97">
        <v>0</v>
      </c>
      <c r="I105" s="94">
        <v>0</v>
      </c>
      <c r="J105" s="97">
        <v>0</v>
      </c>
      <c r="K105" s="94">
        <v>0</v>
      </c>
      <c r="L105" s="97">
        <v>0</v>
      </c>
      <c r="M105" s="94">
        <v>0</v>
      </c>
      <c r="N105" s="97">
        <v>0</v>
      </c>
      <c r="O105" s="94">
        <v>1</v>
      </c>
      <c r="P105" s="97">
        <v>1</v>
      </c>
      <c r="Q105" s="94">
        <v>0</v>
      </c>
      <c r="R105" s="97">
        <v>0</v>
      </c>
      <c r="S105" s="94">
        <v>0</v>
      </c>
      <c r="T105" s="97">
        <v>0</v>
      </c>
      <c r="U105" s="181">
        <f t="shared" si="11"/>
        <v>1</v>
      </c>
      <c r="V105" s="97">
        <f t="shared" si="11"/>
        <v>1</v>
      </c>
      <c r="W105" s="106">
        <f t="shared" si="10"/>
        <v>2</v>
      </c>
    </row>
    <row r="106" spans="1:23" hidden="1" x14ac:dyDescent="0.25">
      <c r="A106" s="92" t="s">
        <v>459</v>
      </c>
      <c r="B106" s="92" t="s">
        <v>460</v>
      </c>
      <c r="C106" s="94">
        <v>0</v>
      </c>
      <c r="D106" s="97">
        <v>0</v>
      </c>
      <c r="E106" s="94">
        <v>0</v>
      </c>
      <c r="F106" s="97">
        <v>0</v>
      </c>
      <c r="G106" s="94">
        <v>0</v>
      </c>
      <c r="H106" s="97">
        <v>0</v>
      </c>
      <c r="I106" s="94">
        <v>0</v>
      </c>
      <c r="J106" s="97">
        <v>0</v>
      </c>
      <c r="K106" s="94">
        <v>0</v>
      </c>
      <c r="L106" s="97">
        <v>0</v>
      </c>
      <c r="M106" s="94">
        <v>0</v>
      </c>
      <c r="N106" s="97">
        <v>0</v>
      </c>
      <c r="O106" s="94">
        <v>0</v>
      </c>
      <c r="P106" s="97">
        <v>0</v>
      </c>
      <c r="Q106" s="94">
        <v>0</v>
      </c>
      <c r="R106" s="97">
        <v>0</v>
      </c>
      <c r="S106" s="94">
        <v>0</v>
      </c>
      <c r="T106" s="97">
        <v>0</v>
      </c>
      <c r="U106" s="181">
        <f t="shared" si="11"/>
        <v>0</v>
      </c>
      <c r="V106" s="97">
        <f t="shared" si="11"/>
        <v>0</v>
      </c>
      <c r="W106" s="106">
        <f t="shared" si="10"/>
        <v>0</v>
      </c>
    </row>
    <row r="107" spans="1:23" hidden="1" x14ac:dyDescent="0.25">
      <c r="A107" s="95" t="s">
        <v>461</v>
      </c>
      <c r="B107" s="92" t="s">
        <v>676</v>
      </c>
      <c r="C107" s="94">
        <v>0</v>
      </c>
      <c r="D107" s="97">
        <v>0</v>
      </c>
      <c r="E107" s="94">
        <v>0</v>
      </c>
      <c r="F107" s="97">
        <v>0</v>
      </c>
      <c r="G107" s="94">
        <v>0</v>
      </c>
      <c r="H107" s="97">
        <v>0</v>
      </c>
      <c r="I107" s="94">
        <v>0</v>
      </c>
      <c r="J107" s="97">
        <v>0</v>
      </c>
      <c r="K107" s="94">
        <v>0</v>
      </c>
      <c r="L107" s="97">
        <v>0</v>
      </c>
      <c r="M107" s="94">
        <v>0</v>
      </c>
      <c r="N107" s="97">
        <v>0</v>
      </c>
      <c r="O107" s="94">
        <v>0</v>
      </c>
      <c r="P107" s="97">
        <v>0</v>
      </c>
      <c r="Q107" s="94">
        <v>0</v>
      </c>
      <c r="R107" s="97">
        <v>0</v>
      </c>
      <c r="S107" s="94">
        <v>0</v>
      </c>
      <c r="T107" s="97">
        <v>0</v>
      </c>
      <c r="U107" s="181">
        <f t="shared" si="11"/>
        <v>0</v>
      </c>
      <c r="V107" s="97">
        <f t="shared" si="11"/>
        <v>0</v>
      </c>
      <c r="W107" s="106">
        <f t="shared" si="10"/>
        <v>0</v>
      </c>
    </row>
    <row r="108" spans="1:23" hidden="1" x14ac:dyDescent="0.25">
      <c r="A108" s="95" t="s">
        <v>462</v>
      </c>
      <c r="B108" s="92" t="s">
        <v>463</v>
      </c>
      <c r="C108" s="94">
        <v>0</v>
      </c>
      <c r="D108" s="97">
        <v>0</v>
      </c>
      <c r="E108" s="94">
        <v>0</v>
      </c>
      <c r="F108" s="97">
        <v>0</v>
      </c>
      <c r="G108" s="94">
        <v>0</v>
      </c>
      <c r="H108" s="97">
        <v>0</v>
      </c>
      <c r="I108" s="94">
        <v>0</v>
      </c>
      <c r="J108" s="97">
        <v>0</v>
      </c>
      <c r="K108" s="94">
        <v>0</v>
      </c>
      <c r="L108" s="97">
        <v>0</v>
      </c>
      <c r="M108" s="94">
        <v>0</v>
      </c>
      <c r="N108" s="97">
        <v>0</v>
      </c>
      <c r="O108" s="94">
        <v>0</v>
      </c>
      <c r="P108" s="97">
        <v>0</v>
      </c>
      <c r="Q108" s="94">
        <v>0</v>
      </c>
      <c r="R108" s="97">
        <v>0</v>
      </c>
      <c r="S108" s="94">
        <v>0</v>
      </c>
      <c r="T108" s="97">
        <v>0</v>
      </c>
      <c r="U108" s="181">
        <f t="shared" si="11"/>
        <v>0</v>
      </c>
      <c r="V108" s="97">
        <f t="shared" si="11"/>
        <v>0</v>
      </c>
      <c r="W108" s="106">
        <f t="shared" si="10"/>
        <v>0</v>
      </c>
    </row>
    <row r="109" spans="1:23" x14ac:dyDescent="0.25">
      <c r="A109" s="92" t="s">
        <v>464</v>
      </c>
      <c r="B109" s="92" t="s">
        <v>465</v>
      </c>
      <c r="C109" s="94">
        <v>0</v>
      </c>
      <c r="D109" s="97">
        <v>0</v>
      </c>
      <c r="E109" s="94">
        <v>0</v>
      </c>
      <c r="F109" s="97">
        <v>0</v>
      </c>
      <c r="G109" s="94">
        <v>0</v>
      </c>
      <c r="H109" s="97">
        <v>0</v>
      </c>
      <c r="I109" s="94">
        <v>0</v>
      </c>
      <c r="J109" s="97">
        <v>0</v>
      </c>
      <c r="K109" s="94">
        <v>0</v>
      </c>
      <c r="L109" s="97">
        <v>1</v>
      </c>
      <c r="M109" s="94">
        <v>0</v>
      </c>
      <c r="N109" s="97">
        <v>0</v>
      </c>
      <c r="O109" s="94">
        <v>0</v>
      </c>
      <c r="P109" s="97">
        <v>0</v>
      </c>
      <c r="Q109" s="94">
        <v>0</v>
      </c>
      <c r="R109" s="97">
        <v>0</v>
      </c>
      <c r="S109" s="94">
        <v>0</v>
      </c>
      <c r="T109" s="97">
        <v>0</v>
      </c>
      <c r="U109" s="181">
        <f t="shared" si="11"/>
        <v>0</v>
      </c>
      <c r="V109" s="97">
        <f t="shared" si="11"/>
        <v>1</v>
      </c>
      <c r="W109" s="106">
        <f t="shared" si="10"/>
        <v>1</v>
      </c>
    </row>
    <row r="110" spans="1:23" hidden="1" x14ac:dyDescent="0.25">
      <c r="A110" s="95" t="s">
        <v>466</v>
      </c>
      <c r="B110" s="92" t="s">
        <v>467</v>
      </c>
      <c r="C110" s="94">
        <v>0</v>
      </c>
      <c r="D110" s="97">
        <v>0</v>
      </c>
      <c r="E110" s="94">
        <v>0</v>
      </c>
      <c r="F110" s="97">
        <v>0</v>
      </c>
      <c r="G110" s="94">
        <v>0</v>
      </c>
      <c r="H110" s="97">
        <v>0</v>
      </c>
      <c r="I110" s="94">
        <v>0</v>
      </c>
      <c r="J110" s="97">
        <v>0</v>
      </c>
      <c r="K110" s="94">
        <v>0</v>
      </c>
      <c r="L110" s="97">
        <v>0</v>
      </c>
      <c r="M110" s="94">
        <v>0</v>
      </c>
      <c r="N110" s="97">
        <v>0</v>
      </c>
      <c r="O110" s="94">
        <v>0</v>
      </c>
      <c r="P110" s="97">
        <v>0</v>
      </c>
      <c r="Q110" s="94">
        <v>0</v>
      </c>
      <c r="R110" s="97">
        <v>0</v>
      </c>
      <c r="S110" s="94">
        <v>0</v>
      </c>
      <c r="T110" s="97">
        <v>0</v>
      </c>
      <c r="U110" s="181">
        <f t="shared" si="11"/>
        <v>0</v>
      </c>
      <c r="V110" s="97">
        <f t="shared" si="11"/>
        <v>0</v>
      </c>
      <c r="W110" s="106">
        <f t="shared" si="10"/>
        <v>0</v>
      </c>
    </row>
    <row r="111" spans="1:23" x14ac:dyDescent="0.25">
      <c r="A111" s="95" t="s">
        <v>468</v>
      </c>
      <c r="B111" s="92" t="s">
        <v>469</v>
      </c>
      <c r="C111" s="94">
        <v>0</v>
      </c>
      <c r="D111" s="97">
        <v>0</v>
      </c>
      <c r="E111" s="94">
        <v>0</v>
      </c>
      <c r="F111" s="97">
        <v>0</v>
      </c>
      <c r="G111" s="94">
        <v>0</v>
      </c>
      <c r="H111" s="97">
        <v>0</v>
      </c>
      <c r="I111" s="94">
        <v>0</v>
      </c>
      <c r="J111" s="97">
        <v>0</v>
      </c>
      <c r="K111" s="94">
        <v>0</v>
      </c>
      <c r="L111" s="97">
        <v>0</v>
      </c>
      <c r="M111" s="94">
        <v>0</v>
      </c>
      <c r="N111" s="97">
        <v>0</v>
      </c>
      <c r="O111" s="94">
        <v>0</v>
      </c>
      <c r="P111" s="97">
        <v>2</v>
      </c>
      <c r="Q111" s="94">
        <v>0</v>
      </c>
      <c r="R111" s="97">
        <v>0</v>
      </c>
      <c r="S111" s="94">
        <v>0</v>
      </c>
      <c r="T111" s="97">
        <v>0</v>
      </c>
      <c r="U111" s="181">
        <f t="shared" si="11"/>
        <v>0</v>
      </c>
      <c r="V111" s="97">
        <f t="shared" si="11"/>
        <v>2</v>
      </c>
      <c r="W111" s="106">
        <f t="shared" si="10"/>
        <v>2</v>
      </c>
    </row>
    <row r="112" spans="1:23" x14ac:dyDescent="0.25">
      <c r="A112" s="92" t="s">
        <v>470</v>
      </c>
      <c r="B112" s="92" t="s">
        <v>471</v>
      </c>
      <c r="C112" s="94">
        <v>0</v>
      </c>
      <c r="D112" s="97">
        <v>0</v>
      </c>
      <c r="E112" s="94">
        <v>0</v>
      </c>
      <c r="F112" s="97">
        <v>0</v>
      </c>
      <c r="G112" s="94">
        <v>0</v>
      </c>
      <c r="H112" s="97">
        <v>0</v>
      </c>
      <c r="I112" s="94">
        <v>0</v>
      </c>
      <c r="J112" s="97">
        <v>0</v>
      </c>
      <c r="K112" s="94">
        <v>0</v>
      </c>
      <c r="L112" s="97">
        <v>2</v>
      </c>
      <c r="M112" s="94">
        <v>0</v>
      </c>
      <c r="N112" s="97">
        <v>0</v>
      </c>
      <c r="O112" s="94">
        <v>2</v>
      </c>
      <c r="P112" s="97">
        <v>2</v>
      </c>
      <c r="Q112" s="94">
        <v>0</v>
      </c>
      <c r="R112" s="97">
        <v>0</v>
      </c>
      <c r="S112" s="94">
        <v>0</v>
      </c>
      <c r="T112" s="97">
        <v>0</v>
      </c>
      <c r="U112" s="181">
        <f t="shared" si="11"/>
        <v>2</v>
      </c>
      <c r="V112" s="97">
        <f t="shared" si="11"/>
        <v>4</v>
      </c>
      <c r="W112" s="106">
        <f t="shared" si="10"/>
        <v>6</v>
      </c>
    </row>
    <row r="113" spans="1:23" x14ac:dyDescent="0.25">
      <c r="A113" s="93" t="s">
        <v>472</v>
      </c>
      <c r="B113" s="93" t="s">
        <v>473</v>
      </c>
      <c r="C113" s="94">
        <v>0</v>
      </c>
      <c r="D113" s="97">
        <v>0</v>
      </c>
      <c r="E113" s="94">
        <v>0</v>
      </c>
      <c r="F113" s="97">
        <v>1</v>
      </c>
      <c r="G113" s="94">
        <v>0</v>
      </c>
      <c r="H113" s="97">
        <v>0</v>
      </c>
      <c r="I113" s="94">
        <v>0</v>
      </c>
      <c r="J113" s="97">
        <v>0</v>
      </c>
      <c r="K113" s="94">
        <v>0</v>
      </c>
      <c r="L113" s="97">
        <v>0</v>
      </c>
      <c r="M113" s="94">
        <v>0</v>
      </c>
      <c r="N113" s="97">
        <v>0</v>
      </c>
      <c r="O113" s="94">
        <v>0</v>
      </c>
      <c r="P113" s="97">
        <v>0</v>
      </c>
      <c r="Q113" s="94">
        <v>0</v>
      </c>
      <c r="R113" s="97">
        <v>0</v>
      </c>
      <c r="S113" s="94">
        <v>0</v>
      </c>
      <c r="T113" s="97">
        <v>0</v>
      </c>
      <c r="U113" s="181">
        <f t="shared" si="11"/>
        <v>0</v>
      </c>
      <c r="V113" s="97">
        <f t="shared" si="11"/>
        <v>1</v>
      </c>
      <c r="W113" s="106">
        <f t="shared" si="10"/>
        <v>1</v>
      </c>
    </row>
    <row r="114" spans="1:23" hidden="1" x14ac:dyDescent="0.25">
      <c r="A114" s="98" t="s">
        <v>474</v>
      </c>
      <c r="B114" s="93" t="s">
        <v>475</v>
      </c>
      <c r="C114" s="94">
        <v>0</v>
      </c>
      <c r="D114" s="97">
        <v>0</v>
      </c>
      <c r="E114" s="94">
        <v>0</v>
      </c>
      <c r="F114" s="97">
        <v>0</v>
      </c>
      <c r="G114" s="94">
        <v>0</v>
      </c>
      <c r="H114" s="97">
        <v>0</v>
      </c>
      <c r="I114" s="94">
        <v>0</v>
      </c>
      <c r="J114" s="97">
        <v>0</v>
      </c>
      <c r="K114" s="94">
        <v>0</v>
      </c>
      <c r="L114" s="97">
        <v>0</v>
      </c>
      <c r="M114" s="94">
        <v>0</v>
      </c>
      <c r="N114" s="97">
        <v>0</v>
      </c>
      <c r="O114" s="94">
        <v>0</v>
      </c>
      <c r="P114" s="97">
        <v>0</v>
      </c>
      <c r="Q114" s="94">
        <v>0</v>
      </c>
      <c r="R114" s="97">
        <v>0</v>
      </c>
      <c r="S114" s="94">
        <v>0</v>
      </c>
      <c r="T114" s="97">
        <v>0</v>
      </c>
      <c r="U114" s="181">
        <f t="shared" si="11"/>
        <v>0</v>
      </c>
      <c r="V114" s="97">
        <f t="shared" si="11"/>
        <v>0</v>
      </c>
      <c r="W114" s="106">
        <f t="shared" si="10"/>
        <v>0</v>
      </c>
    </row>
    <row r="115" spans="1:23" hidden="1" x14ac:dyDescent="0.25">
      <c r="A115" s="93" t="s">
        <v>476</v>
      </c>
      <c r="B115" s="93" t="s">
        <v>477</v>
      </c>
      <c r="C115" s="94">
        <v>0</v>
      </c>
      <c r="D115" s="97">
        <v>0</v>
      </c>
      <c r="E115" s="94">
        <v>0</v>
      </c>
      <c r="F115" s="97">
        <v>0</v>
      </c>
      <c r="G115" s="94">
        <v>0</v>
      </c>
      <c r="H115" s="97">
        <v>0</v>
      </c>
      <c r="I115" s="94">
        <v>0</v>
      </c>
      <c r="J115" s="97">
        <v>0</v>
      </c>
      <c r="K115" s="94">
        <v>0</v>
      </c>
      <c r="L115" s="97">
        <v>0</v>
      </c>
      <c r="M115" s="94">
        <v>0</v>
      </c>
      <c r="N115" s="97">
        <v>0</v>
      </c>
      <c r="O115" s="94">
        <v>0</v>
      </c>
      <c r="P115" s="97">
        <v>0</v>
      </c>
      <c r="Q115" s="94">
        <v>0</v>
      </c>
      <c r="R115" s="97">
        <v>0</v>
      </c>
      <c r="S115" s="94">
        <v>0</v>
      </c>
      <c r="T115" s="97">
        <v>0</v>
      </c>
      <c r="U115" s="181">
        <f t="shared" si="11"/>
        <v>0</v>
      </c>
      <c r="V115" s="97">
        <f t="shared" si="11"/>
        <v>0</v>
      </c>
      <c r="W115" s="106">
        <f t="shared" si="10"/>
        <v>0</v>
      </c>
    </row>
    <row r="116" spans="1:23" x14ac:dyDescent="0.25">
      <c r="A116" s="92" t="s">
        <v>478</v>
      </c>
      <c r="B116" s="92" t="s">
        <v>479</v>
      </c>
      <c r="C116" s="94">
        <v>0</v>
      </c>
      <c r="D116" s="97">
        <v>0</v>
      </c>
      <c r="E116" s="94">
        <v>0</v>
      </c>
      <c r="F116" s="97">
        <v>0</v>
      </c>
      <c r="G116" s="94">
        <v>0</v>
      </c>
      <c r="H116" s="97">
        <v>0</v>
      </c>
      <c r="I116" s="94">
        <v>0</v>
      </c>
      <c r="J116" s="97">
        <v>0</v>
      </c>
      <c r="K116" s="94">
        <v>0</v>
      </c>
      <c r="L116" s="97">
        <v>0</v>
      </c>
      <c r="M116" s="94">
        <v>0</v>
      </c>
      <c r="N116" s="97">
        <v>0</v>
      </c>
      <c r="O116" s="94">
        <v>1</v>
      </c>
      <c r="P116" s="97">
        <v>2</v>
      </c>
      <c r="Q116" s="94">
        <v>0</v>
      </c>
      <c r="R116" s="97">
        <v>0</v>
      </c>
      <c r="S116" s="94">
        <v>0</v>
      </c>
      <c r="T116" s="97">
        <v>0</v>
      </c>
      <c r="U116" s="181">
        <f t="shared" si="11"/>
        <v>1</v>
      </c>
      <c r="V116" s="97">
        <f t="shared" si="11"/>
        <v>2</v>
      </c>
      <c r="W116" s="106">
        <f t="shared" si="10"/>
        <v>3</v>
      </c>
    </row>
    <row r="117" spans="1:23" hidden="1" x14ac:dyDescent="0.25">
      <c r="A117" s="93" t="s">
        <v>480</v>
      </c>
      <c r="B117" s="93" t="s">
        <v>481</v>
      </c>
      <c r="C117" s="94">
        <v>0</v>
      </c>
      <c r="D117" s="97">
        <v>0</v>
      </c>
      <c r="E117" s="94">
        <v>0</v>
      </c>
      <c r="F117" s="97">
        <v>0</v>
      </c>
      <c r="G117" s="94">
        <v>0</v>
      </c>
      <c r="H117" s="97">
        <v>0</v>
      </c>
      <c r="I117" s="94">
        <v>0</v>
      </c>
      <c r="J117" s="97">
        <v>0</v>
      </c>
      <c r="K117" s="94">
        <v>0</v>
      </c>
      <c r="L117" s="97">
        <v>0</v>
      </c>
      <c r="M117" s="94">
        <v>0</v>
      </c>
      <c r="N117" s="97">
        <v>0</v>
      </c>
      <c r="O117" s="94">
        <v>0</v>
      </c>
      <c r="P117" s="97">
        <v>0</v>
      </c>
      <c r="Q117" s="94">
        <v>0</v>
      </c>
      <c r="R117" s="97">
        <v>0</v>
      </c>
      <c r="S117" s="94">
        <v>0</v>
      </c>
      <c r="T117" s="97">
        <v>0</v>
      </c>
      <c r="U117" s="181">
        <f t="shared" si="11"/>
        <v>0</v>
      </c>
      <c r="V117" s="97">
        <f t="shared" si="11"/>
        <v>0</v>
      </c>
      <c r="W117" s="106">
        <f t="shared" si="10"/>
        <v>0</v>
      </c>
    </row>
    <row r="118" spans="1:23" hidden="1" x14ac:dyDescent="0.25">
      <c r="A118" s="98" t="s">
        <v>482</v>
      </c>
      <c r="B118" s="93" t="s">
        <v>483</v>
      </c>
      <c r="C118" s="94">
        <v>0</v>
      </c>
      <c r="D118" s="97">
        <v>0</v>
      </c>
      <c r="E118" s="94">
        <v>0</v>
      </c>
      <c r="F118" s="97">
        <v>0</v>
      </c>
      <c r="G118" s="94">
        <v>0</v>
      </c>
      <c r="H118" s="97">
        <v>0</v>
      </c>
      <c r="I118" s="94">
        <v>0</v>
      </c>
      <c r="J118" s="97">
        <v>0</v>
      </c>
      <c r="K118" s="94">
        <v>0</v>
      </c>
      <c r="L118" s="97">
        <v>0</v>
      </c>
      <c r="M118" s="94">
        <v>0</v>
      </c>
      <c r="N118" s="97">
        <v>0</v>
      </c>
      <c r="O118" s="94">
        <v>0</v>
      </c>
      <c r="P118" s="97">
        <v>0</v>
      </c>
      <c r="Q118" s="94">
        <v>0</v>
      </c>
      <c r="R118" s="97">
        <v>0</v>
      </c>
      <c r="S118" s="94">
        <v>0</v>
      </c>
      <c r="T118" s="97">
        <v>0</v>
      </c>
      <c r="U118" s="181">
        <f t="shared" si="11"/>
        <v>0</v>
      </c>
      <c r="V118" s="97">
        <f t="shared" si="11"/>
        <v>0</v>
      </c>
      <c r="W118" s="106">
        <f t="shared" si="10"/>
        <v>0</v>
      </c>
    </row>
    <row r="119" spans="1:23" x14ac:dyDescent="0.25">
      <c r="A119" s="93" t="s">
        <v>484</v>
      </c>
      <c r="B119" s="93" t="s">
        <v>677</v>
      </c>
      <c r="C119" s="94">
        <v>0</v>
      </c>
      <c r="D119" s="97">
        <v>0</v>
      </c>
      <c r="E119" s="94">
        <v>1</v>
      </c>
      <c r="F119" s="97">
        <v>0</v>
      </c>
      <c r="G119" s="94">
        <v>0</v>
      </c>
      <c r="H119" s="97">
        <v>0</v>
      </c>
      <c r="I119" s="94">
        <v>0</v>
      </c>
      <c r="J119" s="97">
        <v>0</v>
      </c>
      <c r="K119" s="94">
        <v>1</v>
      </c>
      <c r="L119" s="97">
        <v>0</v>
      </c>
      <c r="M119" s="94">
        <v>0</v>
      </c>
      <c r="N119" s="97">
        <v>0</v>
      </c>
      <c r="O119" s="94">
        <v>5</v>
      </c>
      <c r="P119" s="97">
        <v>8</v>
      </c>
      <c r="Q119" s="94">
        <v>0</v>
      </c>
      <c r="R119" s="97">
        <v>0</v>
      </c>
      <c r="S119" s="94">
        <v>0</v>
      </c>
      <c r="T119" s="97">
        <v>0</v>
      </c>
      <c r="U119" s="181">
        <f t="shared" si="11"/>
        <v>7</v>
      </c>
      <c r="V119" s="97">
        <f t="shared" si="11"/>
        <v>8</v>
      </c>
      <c r="W119" s="106">
        <f t="shared" si="10"/>
        <v>15</v>
      </c>
    </row>
    <row r="120" spans="1:23" hidden="1" x14ac:dyDescent="0.25">
      <c r="A120" s="98" t="s">
        <v>485</v>
      </c>
      <c r="B120" s="93" t="s">
        <v>486</v>
      </c>
      <c r="C120" s="94">
        <v>0</v>
      </c>
      <c r="D120" s="97">
        <v>0</v>
      </c>
      <c r="E120" s="94">
        <v>0</v>
      </c>
      <c r="F120" s="97">
        <v>0</v>
      </c>
      <c r="G120" s="94">
        <v>0</v>
      </c>
      <c r="H120" s="97">
        <v>0</v>
      </c>
      <c r="I120" s="94">
        <v>0</v>
      </c>
      <c r="J120" s="97">
        <v>0</v>
      </c>
      <c r="K120" s="94">
        <v>0</v>
      </c>
      <c r="L120" s="97">
        <v>0</v>
      </c>
      <c r="M120" s="94">
        <v>0</v>
      </c>
      <c r="N120" s="97">
        <v>0</v>
      </c>
      <c r="O120" s="94">
        <v>0</v>
      </c>
      <c r="P120" s="97">
        <v>0</v>
      </c>
      <c r="Q120" s="94">
        <v>0</v>
      </c>
      <c r="R120" s="97">
        <v>0</v>
      </c>
      <c r="S120" s="94">
        <v>0</v>
      </c>
      <c r="T120" s="97">
        <v>0</v>
      </c>
      <c r="U120" s="181">
        <f t="shared" si="11"/>
        <v>0</v>
      </c>
      <c r="V120" s="97">
        <f t="shared" si="11"/>
        <v>0</v>
      </c>
      <c r="W120" s="106">
        <f t="shared" si="10"/>
        <v>0</v>
      </c>
    </row>
    <row r="121" spans="1:23" hidden="1" x14ac:dyDescent="0.25">
      <c r="A121" s="95" t="s">
        <v>487</v>
      </c>
      <c r="B121" s="92" t="s">
        <v>488</v>
      </c>
      <c r="C121" s="94">
        <v>0</v>
      </c>
      <c r="D121" s="97">
        <v>0</v>
      </c>
      <c r="E121" s="94">
        <v>0</v>
      </c>
      <c r="F121" s="97">
        <v>0</v>
      </c>
      <c r="G121" s="94">
        <v>0</v>
      </c>
      <c r="H121" s="97">
        <v>0</v>
      </c>
      <c r="I121" s="94">
        <v>0</v>
      </c>
      <c r="J121" s="97">
        <v>0</v>
      </c>
      <c r="K121" s="94">
        <v>0</v>
      </c>
      <c r="L121" s="97">
        <v>0</v>
      </c>
      <c r="M121" s="94">
        <v>0</v>
      </c>
      <c r="N121" s="97">
        <v>0</v>
      </c>
      <c r="O121" s="94">
        <v>0</v>
      </c>
      <c r="P121" s="97">
        <v>0</v>
      </c>
      <c r="Q121" s="94">
        <v>0</v>
      </c>
      <c r="R121" s="97">
        <v>0</v>
      </c>
      <c r="S121" s="94">
        <v>0</v>
      </c>
      <c r="T121" s="97">
        <v>0</v>
      </c>
      <c r="U121" s="181">
        <f t="shared" ref="U121:V152" si="12">C121+E121+G121+I121+K121+M121+O121+Q121+S121</f>
        <v>0</v>
      </c>
      <c r="V121" s="97">
        <f t="shared" si="12"/>
        <v>0</v>
      </c>
      <c r="W121" s="106">
        <f t="shared" ref="W121:W184" si="13">SUM(U121:V121)</f>
        <v>0</v>
      </c>
    </row>
    <row r="122" spans="1:23" hidden="1" x14ac:dyDescent="0.25">
      <c r="A122" s="95" t="s">
        <v>489</v>
      </c>
      <c r="B122" s="92" t="s">
        <v>490</v>
      </c>
      <c r="C122" s="94">
        <v>0</v>
      </c>
      <c r="D122" s="97">
        <v>0</v>
      </c>
      <c r="E122" s="94">
        <v>0</v>
      </c>
      <c r="F122" s="97">
        <v>0</v>
      </c>
      <c r="G122" s="94">
        <v>0</v>
      </c>
      <c r="H122" s="97">
        <v>0</v>
      </c>
      <c r="I122" s="94">
        <v>0</v>
      </c>
      <c r="J122" s="97">
        <v>0</v>
      </c>
      <c r="K122" s="94">
        <v>0</v>
      </c>
      <c r="L122" s="97">
        <v>0</v>
      </c>
      <c r="M122" s="94">
        <v>0</v>
      </c>
      <c r="N122" s="97">
        <v>0</v>
      </c>
      <c r="O122" s="94">
        <v>0</v>
      </c>
      <c r="P122" s="97">
        <v>0</v>
      </c>
      <c r="Q122" s="94">
        <v>0</v>
      </c>
      <c r="R122" s="97">
        <v>0</v>
      </c>
      <c r="S122" s="94">
        <v>0</v>
      </c>
      <c r="T122" s="97">
        <v>0</v>
      </c>
      <c r="U122" s="181">
        <f t="shared" si="12"/>
        <v>0</v>
      </c>
      <c r="V122" s="97">
        <f t="shared" si="12"/>
        <v>0</v>
      </c>
      <c r="W122" s="106">
        <f t="shared" si="13"/>
        <v>0</v>
      </c>
    </row>
    <row r="123" spans="1:23" hidden="1" x14ac:dyDescent="0.25">
      <c r="A123" s="95" t="s">
        <v>491</v>
      </c>
      <c r="B123" s="92" t="s">
        <v>492</v>
      </c>
      <c r="C123" s="94">
        <v>0</v>
      </c>
      <c r="D123" s="97">
        <v>0</v>
      </c>
      <c r="E123" s="94">
        <v>0</v>
      </c>
      <c r="F123" s="97">
        <v>0</v>
      </c>
      <c r="G123" s="94">
        <v>0</v>
      </c>
      <c r="H123" s="97">
        <v>0</v>
      </c>
      <c r="I123" s="94">
        <v>0</v>
      </c>
      <c r="J123" s="97">
        <v>0</v>
      </c>
      <c r="K123" s="94">
        <v>0</v>
      </c>
      <c r="L123" s="97">
        <v>0</v>
      </c>
      <c r="M123" s="94">
        <v>0</v>
      </c>
      <c r="N123" s="97">
        <v>0</v>
      </c>
      <c r="O123" s="94">
        <v>0</v>
      </c>
      <c r="P123" s="97">
        <v>0</v>
      </c>
      <c r="Q123" s="94">
        <v>0</v>
      </c>
      <c r="R123" s="97">
        <v>0</v>
      </c>
      <c r="S123" s="94">
        <v>0</v>
      </c>
      <c r="T123" s="97">
        <v>0</v>
      </c>
      <c r="U123" s="181">
        <f t="shared" si="12"/>
        <v>0</v>
      </c>
      <c r="V123" s="97">
        <f t="shared" si="12"/>
        <v>0</v>
      </c>
      <c r="W123" s="106">
        <f t="shared" si="13"/>
        <v>0</v>
      </c>
    </row>
    <row r="124" spans="1:23" x14ac:dyDescent="0.25">
      <c r="A124" s="92" t="s">
        <v>493</v>
      </c>
      <c r="B124" s="92" t="s">
        <v>494</v>
      </c>
      <c r="C124" s="94">
        <v>0</v>
      </c>
      <c r="D124" s="97">
        <v>0</v>
      </c>
      <c r="E124" s="94">
        <v>0</v>
      </c>
      <c r="F124" s="97">
        <v>0</v>
      </c>
      <c r="G124" s="94">
        <v>0</v>
      </c>
      <c r="H124" s="97">
        <v>0</v>
      </c>
      <c r="I124" s="94">
        <v>0</v>
      </c>
      <c r="J124" s="97">
        <v>0</v>
      </c>
      <c r="K124" s="94">
        <v>0</v>
      </c>
      <c r="L124" s="97">
        <v>1</v>
      </c>
      <c r="M124" s="94">
        <v>0</v>
      </c>
      <c r="N124" s="97">
        <v>0</v>
      </c>
      <c r="O124" s="94">
        <v>2</v>
      </c>
      <c r="P124" s="97">
        <v>0</v>
      </c>
      <c r="Q124" s="94">
        <v>0</v>
      </c>
      <c r="R124" s="97">
        <v>0</v>
      </c>
      <c r="S124" s="94">
        <v>0</v>
      </c>
      <c r="T124" s="97">
        <v>0</v>
      </c>
      <c r="U124" s="181">
        <f t="shared" si="12"/>
        <v>2</v>
      </c>
      <c r="V124" s="97">
        <f t="shared" si="12"/>
        <v>1</v>
      </c>
      <c r="W124" s="106">
        <f t="shared" si="13"/>
        <v>3</v>
      </c>
    </row>
    <row r="125" spans="1:23" hidden="1" x14ac:dyDescent="0.25">
      <c r="A125" s="92" t="s">
        <v>495</v>
      </c>
      <c r="B125" s="92" t="s">
        <v>496</v>
      </c>
      <c r="C125" s="94">
        <v>0</v>
      </c>
      <c r="D125" s="97">
        <v>0</v>
      </c>
      <c r="E125" s="94">
        <v>0</v>
      </c>
      <c r="F125" s="97">
        <v>0</v>
      </c>
      <c r="G125" s="94">
        <v>0</v>
      </c>
      <c r="H125" s="97">
        <v>0</v>
      </c>
      <c r="I125" s="94">
        <v>0</v>
      </c>
      <c r="J125" s="97">
        <v>0</v>
      </c>
      <c r="K125" s="94">
        <v>0</v>
      </c>
      <c r="L125" s="97">
        <v>0</v>
      </c>
      <c r="M125" s="94">
        <v>0</v>
      </c>
      <c r="N125" s="97">
        <v>0</v>
      </c>
      <c r="O125" s="94">
        <v>0</v>
      </c>
      <c r="P125" s="97">
        <v>0</v>
      </c>
      <c r="Q125" s="94">
        <v>0</v>
      </c>
      <c r="R125" s="97">
        <v>0</v>
      </c>
      <c r="S125" s="94">
        <v>0</v>
      </c>
      <c r="T125" s="97">
        <v>0</v>
      </c>
      <c r="U125" s="181">
        <f t="shared" si="12"/>
        <v>0</v>
      </c>
      <c r="V125" s="97">
        <f t="shared" si="12"/>
        <v>0</v>
      </c>
      <c r="W125" s="106">
        <f t="shared" si="13"/>
        <v>0</v>
      </c>
    </row>
    <row r="126" spans="1:23" hidden="1" x14ac:dyDescent="0.25">
      <c r="A126" s="92" t="s">
        <v>497</v>
      </c>
      <c r="B126" s="92" t="s">
        <v>498</v>
      </c>
      <c r="C126" s="94">
        <v>0</v>
      </c>
      <c r="D126" s="97">
        <v>0</v>
      </c>
      <c r="E126" s="94">
        <v>0</v>
      </c>
      <c r="F126" s="97">
        <v>0</v>
      </c>
      <c r="G126" s="94">
        <v>0</v>
      </c>
      <c r="H126" s="97">
        <v>0</v>
      </c>
      <c r="I126" s="94">
        <v>0</v>
      </c>
      <c r="J126" s="97">
        <v>0</v>
      </c>
      <c r="K126" s="94">
        <v>0</v>
      </c>
      <c r="L126" s="97">
        <v>0</v>
      </c>
      <c r="M126" s="94">
        <v>0</v>
      </c>
      <c r="N126" s="97">
        <v>0</v>
      </c>
      <c r="O126" s="94">
        <v>0</v>
      </c>
      <c r="P126" s="97">
        <v>0</v>
      </c>
      <c r="Q126" s="94">
        <v>0</v>
      </c>
      <c r="R126" s="97">
        <v>0</v>
      </c>
      <c r="S126" s="94">
        <v>0</v>
      </c>
      <c r="T126" s="97">
        <v>0</v>
      </c>
      <c r="U126" s="181">
        <f t="shared" si="12"/>
        <v>0</v>
      </c>
      <c r="V126" s="97">
        <f t="shared" si="12"/>
        <v>0</v>
      </c>
      <c r="W126" s="106">
        <f t="shared" si="13"/>
        <v>0</v>
      </c>
    </row>
    <row r="127" spans="1:23" hidden="1" x14ac:dyDescent="0.25">
      <c r="A127" s="95" t="s">
        <v>499</v>
      </c>
      <c r="B127" s="92" t="s">
        <v>500</v>
      </c>
      <c r="C127" s="94">
        <v>0</v>
      </c>
      <c r="D127" s="97">
        <v>0</v>
      </c>
      <c r="E127" s="94">
        <v>0</v>
      </c>
      <c r="F127" s="97">
        <v>0</v>
      </c>
      <c r="G127" s="94">
        <v>0</v>
      </c>
      <c r="H127" s="97">
        <v>0</v>
      </c>
      <c r="I127" s="94">
        <v>0</v>
      </c>
      <c r="J127" s="97">
        <v>0</v>
      </c>
      <c r="K127" s="94">
        <v>0</v>
      </c>
      <c r="L127" s="97">
        <v>0</v>
      </c>
      <c r="M127" s="94">
        <v>0</v>
      </c>
      <c r="N127" s="97">
        <v>0</v>
      </c>
      <c r="O127" s="94">
        <v>0</v>
      </c>
      <c r="P127" s="97">
        <v>0</v>
      </c>
      <c r="Q127" s="94">
        <v>0</v>
      </c>
      <c r="R127" s="97">
        <v>0</v>
      </c>
      <c r="S127" s="94">
        <v>0</v>
      </c>
      <c r="T127" s="97">
        <v>0</v>
      </c>
      <c r="U127" s="181">
        <f t="shared" si="12"/>
        <v>0</v>
      </c>
      <c r="V127" s="97">
        <f t="shared" si="12"/>
        <v>0</v>
      </c>
      <c r="W127" s="106">
        <f t="shared" si="13"/>
        <v>0</v>
      </c>
    </row>
    <row r="128" spans="1:23" hidden="1" x14ac:dyDescent="0.25">
      <c r="A128" s="95" t="s">
        <v>501</v>
      </c>
      <c r="B128" s="92" t="s">
        <v>502</v>
      </c>
      <c r="C128" s="94">
        <v>0</v>
      </c>
      <c r="D128" s="97">
        <v>0</v>
      </c>
      <c r="E128" s="94">
        <v>0</v>
      </c>
      <c r="F128" s="97">
        <v>0</v>
      </c>
      <c r="G128" s="94">
        <v>0</v>
      </c>
      <c r="H128" s="97">
        <v>0</v>
      </c>
      <c r="I128" s="94">
        <v>0</v>
      </c>
      <c r="J128" s="97">
        <v>0</v>
      </c>
      <c r="K128" s="94">
        <v>0</v>
      </c>
      <c r="L128" s="97">
        <v>0</v>
      </c>
      <c r="M128" s="94">
        <v>0</v>
      </c>
      <c r="N128" s="97">
        <v>0</v>
      </c>
      <c r="O128" s="94">
        <v>0</v>
      </c>
      <c r="P128" s="97">
        <v>0</v>
      </c>
      <c r="Q128" s="94">
        <v>0</v>
      </c>
      <c r="R128" s="97">
        <v>0</v>
      </c>
      <c r="S128" s="94">
        <v>0</v>
      </c>
      <c r="T128" s="97">
        <v>0</v>
      </c>
      <c r="U128" s="181">
        <f t="shared" si="12"/>
        <v>0</v>
      </c>
      <c r="V128" s="97">
        <f t="shared" si="12"/>
        <v>0</v>
      </c>
      <c r="W128" s="106">
        <f t="shared" si="13"/>
        <v>0</v>
      </c>
    </row>
    <row r="129" spans="1:23" hidden="1" x14ac:dyDescent="0.25">
      <c r="A129" s="93" t="s">
        <v>503</v>
      </c>
      <c r="B129" s="93" t="s">
        <v>504</v>
      </c>
      <c r="C129" s="94">
        <v>0</v>
      </c>
      <c r="D129" s="97">
        <v>0</v>
      </c>
      <c r="E129" s="94">
        <v>0</v>
      </c>
      <c r="F129" s="97">
        <v>0</v>
      </c>
      <c r="G129" s="94">
        <v>0</v>
      </c>
      <c r="H129" s="97">
        <v>0</v>
      </c>
      <c r="I129" s="94">
        <v>0</v>
      </c>
      <c r="J129" s="97">
        <v>0</v>
      </c>
      <c r="K129" s="94">
        <v>0</v>
      </c>
      <c r="L129" s="97">
        <v>0</v>
      </c>
      <c r="M129" s="94">
        <v>0</v>
      </c>
      <c r="N129" s="97">
        <v>0</v>
      </c>
      <c r="O129" s="94">
        <v>0</v>
      </c>
      <c r="P129" s="97">
        <v>0</v>
      </c>
      <c r="Q129" s="94">
        <v>0</v>
      </c>
      <c r="R129" s="97">
        <v>0</v>
      </c>
      <c r="S129" s="94">
        <v>0</v>
      </c>
      <c r="T129" s="97">
        <v>0</v>
      </c>
      <c r="U129" s="181">
        <f t="shared" si="12"/>
        <v>0</v>
      </c>
      <c r="V129" s="97">
        <f t="shared" si="12"/>
        <v>0</v>
      </c>
      <c r="W129" s="106">
        <f t="shared" si="13"/>
        <v>0</v>
      </c>
    </row>
    <row r="130" spans="1:23" hidden="1" x14ac:dyDescent="0.25">
      <c r="A130" s="95" t="s">
        <v>505</v>
      </c>
      <c r="B130" s="92" t="s">
        <v>678</v>
      </c>
      <c r="C130" s="94">
        <v>0</v>
      </c>
      <c r="D130" s="97">
        <v>0</v>
      </c>
      <c r="E130" s="94">
        <v>0</v>
      </c>
      <c r="F130" s="97">
        <v>0</v>
      </c>
      <c r="G130" s="94">
        <v>0</v>
      </c>
      <c r="H130" s="97">
        <v>0</v>
      </c>
      <c r="I130" s="94">
        <v>0</v>
      </c>
      <c r="J130" s="97">
        <v>0</v>
      </c>
      <c r="K130" s="94">
        <v>0</v>
      </c>
      <c r="L130" s="97">
        <v>0</v>
      </c>
      <c r="M130" s="94">
        <v>0</v>
      </c>
      <c r="N130" s="97">
        <v>0</v>
      </c>
      <c r="O130" s="94">
        <v>0</v>
      </c>
      <c r="P130" s="97">
        <v>0</v>
      </c>
      <c r="Q130" s="94">
        <v>0</v>
      </c>
      <c r="R130" s="97">
        <v>0</v>
      </c>
      <c r="S130" s="94">
        <v>0</v>
      </c>
      <c r="T130" s="97">
        <v>0</v>
      </c>
      <c r="U130" s="181">
        <f t="shared" si="12"/>
        <v>0</v>
      </c>
      <c r="V130" s="97">
        <f t="shared" si="12"/>
        <v>0</v>
      </c>
      <c r="W130" s="106">
        <f t="shared" si="13"/>
        <v>0</v>
      </c>
    </row>
    <row r="131" spans="1:23" hidden="1" x14ac:dyDescent="0.25">
      <c r="A131" s="92" t="s">
        <v>506</v>
      </c>
      <c r="B131" s="92" t="s">
        <v>507</v>
      </c>
      <c r="C131" s="94">
        <v>0</v>
      </c>
      <c r="D131" s="97">
        <v>0</v>
      </c>
      <c r="E131" s="94">
        <v>0</v>
      </c>
      <c r="F131" s="97">
        <v>0</v>
      </c>
      <c r="G131" s="94">
        <v>0</v>
      </c>
      <c r="H131" s="97">
        <v>0</v>
      </c>
      <c r="I131" s="94">
        <v>0</v>
      </c>
      <c r="J131" s="97">
        <v>0</v>
      </c>
      <c r="K131" s="94">
        <v>0</v>
      </c>
      <c r="L131" s="97">
        <v>0</v>
      </c>
      <c r="M131" s="94">
        <v>0</v>
      </c>
      <c r="N131" s="97">
        <v>0</v>
      </c>
      <c r="O131" s="94">
        <v>0</v>
      </c>
      <c r="P131" s="97">
        <v>0</v>
      </c>
      <c r="Q131" s="94">
        <v>0</v>
      </c>
      <c r="R131" s="97">
        <v>0</v>
      </c>
      <c r="S131" s="94">
        <v>0</v>
      </c>
      <c r="T131" s="97">
        <v>0</v>
      </c>
      <c r="U131" s="181">
        <f t="shared" si="12"/>
        <v>0</v>
      </c>
      <c r="V131" s="97">
        <f t="shared" si="12"/>
        <v>0</v>
      </c>
      <c r="W131" s="106">
        <f t="shared" si="13"/>
        <v>0</v>
      </c>
    </row>
    <row r="132" spans="1:23" x14ac:dyDescent="0.25">
      <c r="A132" s="92" t="s">
        <v>508</v>
      </c>
      <c r="B132" s="92" t="s">
        <v>509</v>
      </c>
      <c r="C132" s="94">
        <v>0</v>
      </c>
      <c r="D132" s="97">
        <v>0</v>
      </c>
      <c r="E132" s="94">
        <v>0</v>
      </c>
      <c r="F132" s="97">
        <v>0</v>
      </c>
      <c r="G132" s="94">
        <v>0</v>
      </c>
      <c r="H132" s="97">
        <v>0</v>
      </c>
      <c r="I132" s="94">
        <v>0</v>
      </c>
      <c r="J132" s="97">
        <v>0</v>
      </c>
      <c r="K132" s="94">
        <v>0</v>
      </c>
      <c r="L132" s="97">
        <v>0</v>
      </c>
      <c r="M132" s="94">
        <v>0</v>
      </c>
      <c r="N132" s="97">
        <v>0</v>
      </c>
      <c r="O132" s="94">
        <v>0</v>
      </c>
      <c r="P132" s="97">
        <v>0</v>
      </c>
      <c r="Q132" s="94">
        <v>0</v>
      </c>
      <c r="R132" s="97">
        <v>1</v>
      </c>
      <c r="S132" s="94">
        <v>0</v>
      </c>
      <c r="T132" s="97">
        <v>0</v>
      </c>
      <c r="U132" s="181">
        <f t="shared" si="12"/>
        <v>0</v>
      </c>
      <c r="V132" s="97">
        <f t="shared" si="12"/>
        <v>1</v>
      </c>
      <c r="W132" s="106">
        <f t="shared" si="13"/>
        <v>1</v>
      </c>
    </row>
    <row r="133" spans="1:23" hidden="1" x14ac:dyDescent="0.25">
      <c r="A133" s="95" t="s">
        <v>510</v>
      </c>
      <c r="B133" s="92" t="s">
        <v>511</v>
      </c>
      <c r="C133" s="94">
        <v>0</v>
      </c>
      <c r="D133" s="97">
        <v>0</v>
      </c>
      <c r="E133" s="94">
        <v>0</v>
      </c>
      <c r="F133" s="97">
        <v>0</v>
      </c>
      <c r="G133" s="94">
        <v>0</v>
      </c>
      <c r="H133" s="97">
        <v>0</v>
      </c>
      <c r="I133" s="94">
        <v>0</v>
      </c>
      <c r="J133" s="97">
        <v>0</v>
      </c>
      <c r="K133" s="94">
        <v>0</v>
      </c>
      <c r="L133" s="97">
        <v>0</v>
      </c>
      <c r="M133" s="94">
        <v>0</v>
      </c>
      <c r="N133" s="97">
        <v>0</v>
      </c>
      <c r="O133" s="94">
        <v>0</v>
      </c>
      <c r="P133" s="97">
        <v>0</v>
      </c>
      <c r="Q133" s="94">
        <v>0</v>
      </c>
      <c r="R133" s="97">
        <v>0</v>
      </c>
      <c r="S133" s="94">
        <v>0</v>
      </c>
      <c r="T133" s="97">
        <v>0</v>
      </c>
      <c r="U133" s="181">
        <f t="shared" si="12"/>
        <v>0</v>
      </c>
      <c r="V133" s="97">
        <f t="shared" si="12"/>
        <v>0</v>
      </c>
      <c r="W133" s="106">
        <f t="shared" si="13"/>
        <v>0</v>
      </c>
    </row>
    <row r="134" spans="1:23" hidden="1" x14ac:dyDescent="0.25">
      <c r="A134" s="92" t="s">
        <v>512</v>
      </c>
      <c r="B134" s="92" t="s">
        <v>513</v>
      </c>
      <c r="C134" s="94">
        <v>0</v>
      </c>
      <c r="D134" s="97">
        <v>0</v>
      </c>
      <c r="E134" s="94">
        <v>0</v>
      </c>
      <c r="F134" s="97">
        <v>0</v>
      </c>
      <c r="G134" s="94">
        <v>0</v>
      </c>
      <c r="H134" s="97">
        <v>0</v>
      </c>
      <c r="I134" s="94">
        <v>0</v>
      </c>
      <c r="J134" s="97">
        <v>0</v>
      </c>
      <c r="K134" s="94">
        <v>0</v>
      </c>
      <c r="L134" s="97">
        <v>0</v>
      </c>
      <c r="M134" s="94">
        <v>0</v>
      </c>
      <c r="N134" s="97">
        <v>0</v>
      </c>
      <c r="O134" s="94">
        <v>0</v>
      </c>
      <c r="P134" s="97">
        <v>0</v>
      </c>
      <c r="Q134" s="94">
        <v>0</v>
      </c>
      <c r="R134" s="97">
        <v>0</v>
      </c>
      <c r="S134" s="94">
        <v>0</v>
      </c>
      <c r="T134" s="97">
        <v>0</v>
      </c>
      <c r="U134" s="181">
        <f t="shared" si="12"/>
        <v>0</v>
      </c>
      <c r="V134" s="97">
        <f t="shared" si="12"/>
        <v>0</v>
      </c>
      <c r="W134" s="106">
        <f t="shared" si="13"/>
        <v>0</v>
      </c>
    </row>
    <row r="135" spans="1:23" hidden="1" x14ac:dyDescent="0.25">
      <c r="A135" s="92" t="s">
        <v>514</v>
      </c>
      <c r="B135" s="92" t="s">
        <v>515</v>
      </c>
      <c r="C135" s="94">
        <v>0</v>
      </c>
      <c r="D135" s="97">
        <v>0</v>
      </c>
      <c r="E135" s="94">
        <v>0</v>
      </c>
      <c r="F135" s="97">
        <v>0</v>
      </c>
      <c r="G135" s="94">
        <v>0</v>
      </c>
      <c r="H135" s="97">
        <v>0</v>
      </c>
      <c r="I135" s="94">
        <v>0</v>
      </c>
      <c r="J135" s="97">
        <v>0</v>
      </c>
      <c r="K135" s="94">
        <v>0</v>
      </c>
      <c r="L135" s="97">
        <v>0</v>
      </c>
      <c r="M135" s="94">
        <v>0</v>
      </c>
      <c r="N135" s="97">
        <v>0</v>
      </c>
      <c r="O135" s="94">
        <v>0</v>
      </c>
      <c r="P135" s="97">
        <v>0</v>
      </c>
      <c r="Q135" s="94">
        <v>0</v>
      </c>
      <c r="R135" s="97">
        <v>0</v>
      </c>
      <c r="S135" s="94">
        <v>0</v>
      </c>
      <c r="T135" s="97">
        <v>0</v>
      </c>
      <c r="U135" s="181">
        <f t="shared" si="12"/>
        <v>0</v>
      </c>
      <c r="V135" s="97">
        <f t="shared" si="12"/>
        <v>0</v>
      </c>
      <c r="W135" s="106">
        <f t="shared" si="13"/>
        <v>0</v>
      </c>
    </row>
    <row r="136" spans="1:23" hidden="1" x14ac:dyDescent="0.25">
      <c r="A136" s="95" t="s">
        <v>516</v>
      </c>
      <c r="B136" s="92" t="s">
        <v>517</v>
      </c>
      <c r="C136" s="94">
        <v>0</v>
      </c>
      <c r="D136" s="97">
        <v>0</v>
      </c>
      <c r="E136" s="94">
        <v>0</v>
      </c>
      <c r="F136" s="97">
        <v>0</v>
      </c>
      <c r="G136" s="94">
        <v>0</v>
      </c>
      <c r="H136" s="97">
        <v>0</v>
      </c>
      <c r="I136" s="94">
        <v>0</v>
      </c>
      <c r="J136" s="97">
        <v>0</v>
      </c>
      <c r="K136" s="94">
        <v>0</v>
      </c>
      <c r="L136" s="97">
        <v>0</v>
      </c>
      <c r="M136" s="94">
        <v>0</v>
      </c>
      <c r="N136" s="97">
        <v>0</v>
      </c>
      <c r="O136" s="94">
        <v>0</v>
      </c>
      <c r="P136" s="97">
        <v>0</v>
      </c>
      <c r="Q136" s="94">
        <v>0</v>
      </c>
      <c r="R136" s="97">
        <v>0</v>
      </c>
      <c r="S136" s="94">
        <v>0</v>
      </c>
      <c r="T136" s="97">
        <v>0</v>
      </c>
      <c r="U136" s="181">
        <f t="shared" si="12"/>
        <v>0</v>
      </c>
      <c r="V136" s="97">
        <f t="shared" si="12"/>
        <v>0</v>
      </c>
      <c r="W136" s="106">
        <f t="shared" si="13"/>
        <v>0</v>
      </c>
    </row>
    <row r="137" spans="1:23" hidden="1" x14ac:dyDescent="0.25">
      <c r="A137" s="92" t="s">
        <v>518</v>
      </c>
      <c r="B137" s="92" t="s">
        <v>519</v>
      </c>
      <c r="C137" s="94">
        <v>0</v>
      </c>
      <c r="D137" s="97">
        <v>0</v>
      </c>
      <c r="E137" s="94">
        <v>0</v>
      </c>
      <c r="F137" s="97">
        <v>0</v>
      </c>
      <c r="G137" s="94">
        <v>0</v>
      </c>
      <c r="H137" s="97">
        <v>0</v>
      </c>
      <c r="I137" s="94">
        <v>0</v>
      </c>
      <c r="J137" s="97">
        <v>0</v>
      </c>
      <c r="K137" s="94">
        <v>0</v>
      </c>
      <c r="L137" s="97">
        <v>0</v>
      </c>
      <c r="M137" s="94">
        <v>0</v>
      </c>
      <c r="N137" s="97">
        <v>0</v>
      </c>
      <c r="O137" s="94">
        <v>0</v>
      </c>
      <c r="P137" s="97">
        <v>0</v>
      </c>
      <c r="Q137" s="94">
        <v>0</v>
      </c>
      <c r="R137" s="97">
        <v>0</v>
      </c>
      <c r="S137" s="94">
        <v>0</v>
      </c>
      <c r="T137" s="97">
        <v>0</v>
      </c>
      <c r="U137" s="181">
        <f t="shared" si="12"/>
        <v>0</v>
      </c>
      <c r="V137" s="97">
        <f t="shared" si="12"/>
        <v>0</v>
      </c>
      <c r="W137" s="106">
        <f t="shared" si="13"/>
        <v>0</v>
      </c>
    </row>
    <row r="138" spans="1:23" x14ac:dyDescent="0.25">
      <c r="A138" s="93" t="s">
        <v>520</v>
      </c>
      <c r="B138" s="93" t="s">
        <v>521</v>
      </c>
      <c r="C138" s="94">
        <v>0</v>
      </c>
      <c r="D138" s="97">
        <v>0</v>
      </c>
      <c r="E138" s="94">
        <v>0</v>
      </c>
      <c r="F138" s="97">
        <v>0</v>
      </c>
      <c r="G138" s="94">
        <v>0</v>
      </c>
      <c r="H138" s="97">
        <v>0</v>
      </c>
      <c r="I138" s="94">
        <v>0</v>
      </c>
      <c r="J138" s="97">
        <v>0</v>
      </c>
      <c r="K138" s="94">
        <v>0</v>
      </c>
      <c r="L138" s="97">
        <v>0</v>
      </c>
      <c r="M138" s="94">
        <v>0</v>
      </c>
      <c r="N138" s="97">
        <v>0</v>
      </c>
      <c r="O138" s="94">
        <v>0</v>
      </c>
      <c r="P138" s="97">
        <v>1</v>
      </c>
      <c r="Q138" s="94">
        <v>0</v>
      </c>
      <c r="R138" s="97">
        <v>0</v>
      </c>
      <c r="S138" s="94">
        <v>0</v>
      </c>
      <c r="T138" s="97">
        <v>0</v>
      </c>
      <c r="U138" s="181">
        <f t="shared" si="12"/>
        <v>0</v>
      </c>
      <c r="V138" s="97">
        <f t="shared" si="12"/>
        <v>1</v>
      </c>
      <c r="W138" s="106">
        <f t="shared" si="13"/>
        <v>1</v>
      </c>
    </row>
    <row r="139" spans="1:23" hidden="1" x14ac:dyDescent="0.25">
      <c r="A139" s="92" t="s">
        <v>522</v>
      </c>
      <c r="B139" s="92" t="s">
        <v>523</v>
      </c>
      <c r="C139" s="94">
        <v>0</v>
      </c>
      <c r="D139" s="97">
        <v>0</v>
      </c>
      <c r="E139" s="94">
        <v>0</v>
      </c>
      <c r="F139" s="97">
        <v>0</v>
      </c>
      <c r="G139" s="94">
        <v>0</v>
      </c>
      <c r="H139" s="97">
        <v>0</v>
      </c>
      <c r="I139" s="94">
        <v>0</v>
      </c>
      <c r="J139" s="97">
        <v>0</v>
      </c>
      <c r="K139" s="94">
        <v>0</v>
      </c>
      <c r="L139" s="97">
        <v>0</v>
      </c>
      <c r="M139" s="94">
        <v>0</v>
      </c>
      <c r="N139" s="97">
        <v>0</v>
      </c>
      <c r="O139" s="94">
        <v>0</v>
      </c>
      <c r="P139" s="97">
        <v>0</v>
      </c>
      <c r="Q139" s="94">
        <v>0</v>
      </c>
      <c r="R139" s="97">
        <v>0</v>
      </c>
      <c r="S139" s="94">
        <v>0</v>
      </c>
      <c r="T139" s="97">
        <v>0</v>
      </c>
      <c r="U139" s="181">
        <f t="shared" si="12"/>
        <v>0</v>
      </c>
      <c r="V139" s="97">
        <f t="shared" si="12"/>
        <v>0</v>
      </c>
      <c r="W139" s="106">
        <f t="shared" si="13"/>
        <v>0</v>
      </c>
    </row>
    <row r="140" spans="1:23" hidden="1" x14ac:dyDescent="0.25">
      <c r="A140" s="93" t="s">
        <v>524</v>
      </c>
      <c r="B140" s="93" t="s">
        <v>525</v>
      </c>
      <c r="C140" s="94">
        <v>0</v>
      </c>
      <c r="D140" s="97">
        <v>0</v>
      </c>
      <c r="E140" s="94">
        <v>0</v>
      </c>
      <c r="F140" s="97">
        <v>0</v>
      </c>
      <c r="G140" s="94">
        <v>0</v>
      </c>
      <c r="H140" s="97">
        <v>0</v>
      </c>
      <c r="I140" s="94">
        <v>0</v>
      </c>
      <c r="J140" s="97">
        <v>0</v>
      </c>
      <c r="K140" s="94">
        <v>0</v>
      </c>
      <c r="L140" s="97">
        <v>0</v>
      </c>
      <c r="M140" s="94">
        <v>0</v>
      </c>
      <c r="N140" s="97">
        <v>0</v>
      </c>
      <c r="O140" s="94">
        <v>0</v>
      </c>
      <c r="P140" s="97">
        <v>0</v>
      </c>
      <c r="Q140" s="94">
        <v>0</v>
      </c>
      <c r="R140" s="97">
        <v>0</v>
      </c>
      <c r="S140" s="94">
        <v>0</v>
      </c>
      <c r="T140" s="97">
        <v>0</v>
      </c>
      <c r="U140" s="181">
        <f t="shared" si="12"/>
        <v>0</v>
      </c>
      <c r="V140" s="97">
        <f t="shared" si="12"/>
        <v>0</v>
      </c>
      <c r="W140" s="106">
        <f t="shared" si="13"/>
        <v>0</v>
      </c>
    </row>
    <row r="141" spans="1:23" x14ac:dyDescent="0.25">
      <c r="A141" s="92" t="s">
        <v>526</v>
      </c>
      <c r="B141" s="92" t="s">
        <v>527</v>
      </c>
      <c r="C141" s="94">
        <v>0</v>
      </c>
      <c r="D141" s="97">
        <v>0</v>
      </c>
      <c r="E141" s="94">
        <v>0</v>
      </c>
      <c r="F141" s="97">
        <v>0</v>
      </c>
      <c r="G141" s="94">
        <v>0</v>
      </c>
      <c r="H141" s="97">
        <v>0</v>
      </c>
      <c r="I141" s="94">
        <v>0</v>
      </c>
      <c r="J141" s="97">
        <v>0</v>
      </c>
      <c r="K141" s="94">
        <v>0</v>
      </c>
      <c r="L141" s="97">
        <v>0</v>
      </c>
      <c r="M141" s="94">
        <v>0</v>
      </c>
      <c r="N141" s="97">
        <v>0</v>
      </c>
      <c r="O141" s="94">
        <v>1</v>
      </c>
      <c r="P141" s="97">
        <v>3</v>
      </c>
      <c r="Q141" s="94">
        <v>0</v>
      </c>
      <c r="R141" s="97">
        <v>0</v>
      </c>
      <c r="S141" s="94">
        <v>0</v>
      </c>
      <c r="T141" s="97">
        <v>0</v>
      </c>
      <c r="U141" s="181">
        <f t="shared" si="12"/>
        <v>1</v>
      </c>
      <c r="V141" s="97">
        <f t="shared" si="12"/>
        <v>3</v>
      </c>
      <c r="W141" s="106">
        <f t="shared" si="13"/>
        <v>4</v>
      </c>
    </row>
    <row r="142" spans="1:23" x14ac:dyDescent="0.25">
      <c r="A142" s="98" t="s">
        <v>528</v>
      </c>
      <c r="B142" s="93" t="s">
        <v>679</v>
      </c>
      <c r="C142" s="94">
        <v>0</v>
      </c>
      <c r="D142" s="97">
        <v>0</v>
      </c>
      <c r="E142" s="94">
        <v>0</v>
      </c>
      <c r="F142" s="97">
        <v>0</v>
      </c>
      <c r="G142" s="94">
        <v>0</v>
      </c>
      <c r="H142" s="97">
        <v>0</v>
      </c>
      <c r="I142" s="94">
        <v>0</v>
      </c>
      <c r="J142" s="97">
        <v>0</v>
      </c>
      <c r="K142" s="94">
        <v>0</v>
      </c>
      <c r="L142" s="97">
        <v>0</v>
      </c>
      <c r="M142" s="94">
        <v>0</v>
      </c>
      <c r="N142" s="97">
        <v>0</v>
      </c>
      <c r="O142" s="94">
        <v>0</v>
      </c>
      <c r="P142" s="97">
        <v>1</v>
      </c>
      <c r="Q142" s="94">
        <v>0</v>
      </c>
      <c r="R142" s="97">
        <v>0</v>
      </c>
      <c r="S142" s="94">
        <v>0</v>
      </c>
      <c r="T142" s="97">
        <v>0</v>
      </c>
      <c r="U142" s="181">
        <f t="shared" si="12"/>
        <v>0</v>
      </c>
      <c r="V142" s="97">
        <f t="shared" si="12"/>
        <v>1</v>
      </c>
      <c r="W142" s="106">
        <f t="shared" si="13"/>
        <v>1</v>
      </c>
    </row>
    <row r="143" spans="1:23" x14ac:dyDescent="0.25">
      <c r="A143" s="93" t="s">
        <v>529</v>
      </c>
      <c r="B143" s="93" t="s">
        <v>530</v>
      </c>
      <c r="C143" s="94">
        <v>0</v>
      </c>
      <c r="D143" s="97">
        <v>0</v>
      </c>
      <c r="E143" s="94">
        <v>1</v>
      </c>
      <c r="F143" s="97">
        <v>0</v>
      </c>
      <c r="G143" s="94">
        <v>0</v>
      </c>
      <c r="H143" s="97">
        <v>0</v>
      </c>
      <c r="I143" s="94">
        <v>0</v>
      </c>
      <c r="J143" s="97">
        <v>0</v>
      </c>
      <c r="K143" s="94">
        <v>0</v>
      </c>
      <c r="L143" s="97">
        <v>0</v>
      </c>
      <c r="M143" s="94">
        <v>0</v>
      </c>
      <c r="N143" s="97">
        <v>0</v>
      </c>
      <c r="O143" s="94">
        <v>0</v>
      </c>
      <c r="P143" s="97">
        <v>0</v>
      </c>
      <c r="Q143" s="94">
        <v>0</v>
      </c>
      <c r="R143" s="97">
        <v>0</v>
      </c>
      <c r="S143" s="94">
        <v>0</v>
      </c>
      <c r="T143" s="97">
        <v>0</v>
      </c>
      <c r="U143" s="181">
        <f t="shared" si="12"/>
        <v>1</v>
      </c>
      <c r="V143" s="97">
        <f t="shared" si="12"/>
        <v>0</v>
      </c>
      <c r="W143" s="106">
        <f t="shared" si="13"/>
        <v>1</v>
      </c>
    </row>
    <row r="144" spans="1:23" hidden="1" x14ac:dyDescent="0.25">
      <c r="A144" s="93" t="s">
        <v>531</v>
      </c>
      <c r="B144" s="93" t="s">
        <v>532</v>
      </c>
      <c r="C144" s="94">
        <v>0</v>
      </c>
      <c r="D144" s="97">
        <v>0</v>
      </c>
      <c r="E144" s="94">
        <v>0</v>
      </c>
      <c r="F144" s="97">
        <v>0</v>
      </c>
      <c r="G144" s="94">
        <v>0</v>
      </c>
      <c r="H144" s="97">
        <v>0</v>
      </c>
      <c r="I144" s="94">
        <v>0</v>
      </c>
      <c r="J144" s="97">
        <v>0</v>
      </c>
      <c r="K144" s="94">
        <v>0</v>
      </c>
      <c r="L144" s="97">
        <v>0</v>
      </c>
      <c r="M144" s="94">
        <v>0</v>
      </c>
      <c r="N144" s="97">
        <v>0</v>
      </c>
      <c r="O144" s="94">
        <v>0</v>
      </c>
      <c r="P144" s="97">
        <v>0</v>
      </c>
      <c r="Q144" s="94">
        <v>0</v>
      </c>
      <c r="R144" s="97">
        <v>0</v>
      </c>
      <c r="S144" s="94">
        <v>0</v>
      </c>
      <c r="T144" s="97">
        <v>0</v>
      </c>
      <c r="U144" s="181">
        <f t="shared" si="12"/>
        <v>0</v>
      </c>
      <c r="V144" s="97">
        <f t="shared" si="12"/>
        <v>0</v>
      </c>
      <c r="W144" s="106">
        <f t="shared" si="13"/>
        <v>0</v>
      </c>
    </row>
    <row r="145" spans="1:23" hidden="1" x14ac:dyDescent="0.25">
      <c r="A145" s="98" t="s">
        <v>422</v>
      </c>
      <c r="B145" s="93" t="s">
        <v>680</v>
      </c>
      <c r="C145" s="94">
        <v>0</v>
      </c>
      <c r="D145" s="97">
        <v>0</v>
      </c>
      <c r="E145" s="94">
        <v>0</v>
      </c>
      <c r="F145" s="97">
        <v>0</v>
      </c>
      <c r="G145" s="94">
        <v>0</v>
      </c>
      <c r="H145" s="97">
        <v>0</v>
      </c>
      <c r="I145" s="94">
        <v>0</v>
      </c>
      <c r="J145" s="97">
        <v>0</v>
      </c>
      <c r="K145" s="94">
        <v>0</v>
      </c>
      <c r="L145" s="97">
        <v>0</v>
      </c>
      <c r="M145" s="94">
        <v>0</v>
      </c>
      <c r="N145" s="97">
        <v>0</v>
      </c>
      <c r="O145" s="94">
        <v>0</v>
      </c>
      <c r="P145" s="97">
        <v>0</v>
      </c>
      <c r="Q145" s="94">
        <v>0</v>
      </c>
      <c r="R145" s="97">
        <v>0</v>
      </c>
      <c r="S145" s="94">
        <v>0</v>
      </c>
      <c r="T145" s="97">
        <v>0</v>
      </c>
      <c r="U145" s="181">
        <f t="shared" si="12"/>
        <v>0</v>
      </c>
      <c r="V145" s="97">
        <f t="shared" si="12"/>
        <v>0</v>
      </c>
      <c r="W145" s="106">
        <f t="shared" si="13"/>
        <v>0</v>
      </c>
    </row>
    <row r="146" spans="1:23" hidden="1" x14ac:dyDescent="0.25">
      <c r="A146" s="98" t="s">
        <v>533</v>
      </c>
      <c r="B146" s="93" t="s">
        <v>534</v>
      </c>
      <c r="C146" s="94">
        <v>0</v>
      </c>
      <c r="D146" s="97">
        <v>0</v>
      </c>
      <c r="E146" s="94">
        <v>0</v>
      </c>
      <c r="F146" s="97">
        <v>0</v>
      </c>
      <c r="G146" s="94">
        <v>0</v>
      </c>
      <c r="H146" s="97">
        <v>0</v>
      </c>
      <c r="I146" s="94">
        <v>0</v>
      </c>
      <c r="J146" s="97">
        <v>0</v>
      </c>
      <c r="K146" s="94">
        <v>0</v>
      </c>
      <c r="L146" s="97">
        <v>0</v>
      </c>
      <c r="M146" s="94">
        <v>0</v>
      </c>
      <c r="N146" s="97">
        <v>0</v>
      </c>
      <c r="O146" s="94">
        <v>0</v>
      </c>
      <c r="P146" s="97">
        <v>0</v>
      </c>
      <c r="Q146" s="94">
        <v>0</v>
      </c>
      <c r="R146" s="97">
        <v>0</v>
      </c>
      <c r="S146" s="94">
        <v>0</v>
      </c>
      <c r="T146" s="97">
        <v>0</v>
      </c>
      <c r="U146" s="181">
        <f t="shared" si="12"/>
        <v>0</v>
      </c>
      <c r="V146" s="97">
        <f t="shared" si="12"/>
        <v>0</v>
      </c>
      <c r="W146" s="106">
        <f t="shared" si="13"/>
        <v>0</v>
      </c>
    </row>
    <row r="147" spans="1:23" hidden="1" x14ac:dyDescent="0.25">
      <c r="A147" s="98" t="s">
        <v>535</v>
      </c>
      <c r="B147" s="93" t="s">
        <v>536</v>
      </c>
      <c r="C147" s="94">
        <v>0</v>
      </c>
      <c r="D147" s="97">
        <v>0</v>
      </c>
      <c r="E147" s="94">
        <v>0</v>
      </c>
      <c r="F147" s="97">
        <v>0</v>
      </c>
      <c r="G147" s="94">
        <v>0</v>
      </c>
      <c r="H147" s="97">
        <v>0</v>
      </c>
      <c r="I147" s="94">
        <v>0</v>
      </c>
      <c r="J147" s="97">
        <v>0</v>
      </c>
      <c r="K147" s="94">
        <v>0</v>
      </c>
      <c r="L147" s="97">
        <v>0</v>
      </c>
      <c r="M147" s="94">
        <v>0</v>
      </c>
      <c r="N147" s="97">
        <v>0</v>
      </c>
      <c r="O147" s="94">
        <v>0</v>
      </c>
      <c r="P147" s="97">
        <v>0</v>
      </c>
      <c r="Q147" s="94">
        <v>0</v>
      </c>
      <c r="R147" s="97">
        <v>0</v>
      </c>
      <c r="S147" s="94">
        <v>0</v>
      </c>
      <c r="T147" s="97">
        <v>0</v>
      </c>
      <c r="U147" s="181">
        <f t="shared" si="12"/>
        <v>0</v>
      </c>
      <c r="V147" s="97">
        <f t="shared" si="12"/>
        <v>0</v>
      </c>
      <c r="W147" s="106">
        <f t="shared" si="13"/>
        <v>0</v>
      </c>
    </row>
    <row r="148" spans="1:23" hidden="1" x14ac:dyDescent="0.25">
      <c r="A148" s="93" t="s">
        <v>537</v>
      </c>
      <c r="B148" s="93" t="s">
        <v>538</v>
      </c>
      <c r="C148" s="94">
        <v>0</v>
      </c>
      <c r="D148" s="97">
        <v>0</v>
      </c>
      <c r="E148" s="94">
        <v>0</v>
      </c>
      <c r="F148" s="97">
        <v>0</v>
      </c>
      <c r="G148" s="94">
        <v>0</v>
      </c>
      <c r="H148" s="97">
        <v>0</v>
      </c>
      <c r="I148" s="94">
        <v>0</v>
      </c>
      <c r="J148" s="97">
        <v>0</v>
      </c>
      <c r="K148" s="94">
        <v>0</v>
      </c>
      <c r="L148" s="97">
        <v>0</v>
      </c>
      <c r="M148" s="94">
        <v>0</v>
      </c>
      <c r="N148" s="97">
        <v>0</v>
      </c>
      <c r="O148" s="94">
        <v>0</v>
      </c>
      <c r="P148" s="97">
        <v>0</v>
      </c>
      <c r="Q148" s="94">
        <v>0</v>
      </c>
      <c r="R148" s="97">
        <v>0</v>
      </c>
      <c r="S148" s="94">
        <v>0</v>
      </c>
      <c r="T148" s="97">
        <v>0</v>
      </c>
      <c r="U148" s="181">
        <f t="shared" si="12"/>
        <v>0</v>
      </c>
      <c r="V148" s="97">
        <f t="shared" si="12"/>
        <v>0</v>
      </c>
      <c r="W148" s="106">
        <f t="shared" si="13"/>
        <v>0</v>
      </c>
    </row>
    <row r="149" spans="1:23" hidden="1" x14ac:dyDescent="0.25">
      <c r="A149" s="98" t="s">
        <v>539</v>
      </c>
      <c r="B149" s="93" t="s">
        <v>540</v>
      </c>
      <c r="C149" s="94">
        <v>0</v>
      </c>
      <c r="D149" s="97">
        <v>0</v>
      </c>
      <c r="E149" s="94">
        <v>0</v>
      </c>
      <c r="F149" s="97">
        <v>0</v>
      </c>
      <c r="G149" s="94">
        <v>0</v>
      </c>
      <c r="H149" s="97">
        <v>0</v>
      </c>
      <c r="I149" s="94">
        <v>0</v>
      </c>
      <c r="J149" s="97">
        <v>0</v>
      </c>
      <c r="K149" s="94">
        <v>0</v>
      </c>
      <c r="L149" s="97">
        <v>0</v>
      </c>
      <c r="M149" s="94">
        <v>0</v>
      </c>
      <c r="N149" s="97">
        <v>0</v>
      </c>
      <c r="O149" s="94">
        <v>0</v>
      </c>
      <c r="P149" s="97">
        <v>0</v>
      </c>
      <c r="Q149" s="94">
        <v>0</v>
      </c>
      <c r="R149" s="97">
        <v>0</v>
      </c>
      <c r="S149" s="94">
        <v>0</v>
      </c>
      <c r="T149" s="97">
        <v>0</v>
      </c>
      <c r="U149" s="181">
        <f t="shared" si="12"/>
        <v>0</v>
      </c>
      <c r="V149" s="97">
        <f t="shared" si="12"/>
        <v>0</v>
      </c>
      <c r="W149" s="106">
        <f t="shared" si="13"/>
        <v>0</v>
      </c>
    </row>
    <row r="150" spans="1:23" hidden="1" x14ac:dyDescent="0.25">
      <c r="A150" s="98" t="s">
        <v>541</v>
      </c>
      <c r="B150" s="93" t="s">
        <v>542</v>
      </c>
      <c r="C150" s="94">
        <v>0</v>
      </c>
      <c r="D150" s="97">
        <v>0</v>
      </c>
      <c r="E150" s="94">
        <v>0</v>
      </c>
      <c r="F150" s="97">
        <v>0</v>
      </c>
      <c r="G150" s="94">
        <v>0</v>
      </c>
      <c r="H150" s="97">
        <v>0</v>
      </c>
      <c r="I150" s="94">
        <v>0</v>
      </c>
      <c r="J150" s="97">
        <v>0</v>
      </c>
      <c r="K150" s="94">
        <v>0</v>
      </c>
      <c r="L150" s="97">
        <v>0</v>
      </c>
      <c r="M150" s="94">
        <v>0</v>
      </c>
      <c r="N150" s="97">
        <v>0</v>
      </c>
      <c r="O150" s="94">
        <v>0</v>
      </c>
      <c r="P150" s="97">
        <v>0</v>
      </c>
      <c r="Q150" s="94">
        <v>0</v>
      </c>
      <c r="R150" s="97">
        <v>0</v>
      </c>
      <c r="S150" s="94">
        <v>0</v>
      </c>
      <c r="T150" s="97">
        <v>0</v>
      </c>
      <c r="U150" s="181">
        <f t="shared" si="12"/>
        <v>0</v>
      </c>
      <c r="V150" s="97">
        <f t="shared" si="12"/>
        <v>0</v>
      </c>
      <c r="W150" s="106">
        <f t="shared" si="13"/>
        <v>0</v>
      </c>
    </row>
    <row r="151" spans="1:23" hidden="1" x14ac:dyDescent="0.25">
      <c r="A151" s="98" t="s">
        <v>543</v>
      </c>
      <c r="B151" s="93" t="s">
        <v>544</v>
      </c>
      <c r="C151" s="94">
        <v>0</v>
      </c>
      <c r="D151" s="97">
        <v>0</v>
      </c>
      <c r="E151" s="94">
        <v>0</v>
      </c>
      <c r="F151" s="97">
        <v>0</v>
      </c>
      <c r="G151" s="94">
        <v>0</v>
      </c>
      <c r="H151" s="97">
        <v>0</v>
      </c>
      <c r="I151" s="94">
        <v>0</v>
      </c>
      <c r="J151" s="97">
        <v>0</v>
      </c>
      <c r="K151" s="94">
        <v>0</v>
      </c>
      <c r="L151" s="97">
        <v>0</v>
      </c>
      <c r="M151" s="94">
        <v>0</v>
      </c>
      <c r="N151" s="97">
        <v>0</v>
      </c>
      <c r="O151" s="94">
        <v>0</v>
      </c>
      <c r="P151" s="97">
        <v>0</v>
      </c>
      <c r="Q151" s="94">
        <v>0</v>
      </c>
      <c r="R151" s="97">
        <v>0</v>
      </c>
      <c r="S151" s="94">
        <v>0</v>
      </c>
      <c r="T151" s="97">
        <v>0</v>
      </c>
      <c r="U151" s="181">
        <f t="shared" si="12"/>
        <v>0</v>
      </c>
      <c r="V151" s="97">
        <f t="shared" si="12"/>
        <v>0</v>
      </c>
      <c r="W151" s="106">
        <f t="shared" si="13"/>
        <v>0</v>
      </c>
    </row>
    <row r="152" spans="1:23" hidden="1" x14ac:dyDescent="0.25">
      <c r="A152" s="98" t="s">
        <v>545</v>
      </c>
      <c r="B152" s="93" t="s">
        <v>546</v>
      </c>
      <c r="C152" s="94">
        <v>0</v>
      </c>
      <c r="D152" s="97">
        <v>0</v>
      </c>
      <c r="E152" s="94">
        <v>0</v>
      </c>
      <c r="F152" s="97">
        <v>0</v>
      </c>
      <c r="G152" s="94">
        <v>0</v>
      </c>
      <c r="H152" s="97">
        <v>0</v>
      </c>
      <c r="I152" s="94">
        <v>0</v>
      </c>
      <c r="J152" s="97">
        <v>0</v>
      </c>
      <c r="K152" s="94">
        <v>0</v>
      </c>
      <c r="L152" s="97">
        <v>0</v>
      </c>
      <c r="M152" s="94">
        <v>0</v>
      </c>
      <c r="N152" s="97">
        <v>0</v>
      </c>
      <c r="O152" s="94">
        <v>0</v>
      </c>
      <c r="P152" s="97">
        <v>0</v>
      </c>
      <c r="Q152" s="94">
        <v>0</v>
      </c>
      <c r="R152" s="97">
        <v>0</v>
      </c>
      <c r="S152" s="94">
        <v>0</v>
      </c>
      <c r="T152" s="97">
        <v>0</v>
      </c>
      <c r="U152" s="181">
        <f t="shared" si="12"/>
        <v>0</v>
      </c>
      <c r="V152" s="97">
        <f t="shared" si="12"/>
        <v>0</v>
      </c>
      <c r="W152" s="106">
        <f t="shared" si="13"/>
        <v>0</v>
      </c>
    </row>
    <row r="153" spans="1:23" hidden="1" x14ac:dyDescent="0.25">
      <c r="A153" s="98" t="s">
        <v>547</v>
      </c>
      <c r="B153" s="93" t="s">
        <v>548</v>
      </c>
      <c r="C153" s="94">
        <v>0</v>
      </c>
      <c r="D153" s="97">
        <v>0</v>
      </c>
      <c r="E153" s="94">
        <v>0</v>
      </c>
      <c r="F153" s="97">
        <v>0</v>
      </c>
      <c r="G153" s="94">
        <v>0</v>
      </c>
      <c r="H153" s="97">
        <v>0</v>
      </c>
      <c r="I153" s="94">
        <v>0</v>
      </c>
      <c r="J153" s="97">
        <v>0</v>
      </c>
      <c r="K153" s="94">
        <v>0</v>
      </c>
      <c r="L153" s="97">
        <v>0</v>
      </c>
      <c r="M153" s="94">
        <v>0</v>
      </c>
      <c r="N153" s="97">
        <v>0</v>
      </c>
      <c r="O153" s="94">
        <v>0</v>
      </c>
      <c r="P153" s="97">
        <v>0</v>
      </c>
      <c r="Q153" s="94">
        <v>0</v>
      </c>
      <c r="R153" s="97">
        <v>0</v>
      </c>
      <c r="S153" s="94">
        <v>0</v>
      </c>
      <c r="T153" s="97">
        <v>0</v>
      </c>
      <c r="U153" s="181">
        <f t="shared" ref="U153:V172" si="14">C153+E153+G153+I153+K153+M153+O153+Q153+S153</f>
        <v>0</v>
      </c>
      <c r="V153" s="97">
        <f t="shared" si="14"/>
        <v>0</v>
      </c>
      <c r="W153" s="106">
        <f t="shared" si="13"/>
        <v>0</v>
      </c>
    </row>
    <row r="154" spans="1:23" hidden="1" x14ac:dyDescent="0.25">
      <c r="A154" s="93" t="s">
        <v>549</v>
      </c>
      <c r="B154" s="93" t="s">
        <v>550</v>
      </c>
      <c r="C154" s="94">
        <v>0</v>
      </c>
      <c r="D154" s="97">
        <v>0</v>
      </c>
      <c r="E154" s="94">
        <v>0</v>
      </c>
      <c r="F154" s="97">
        <v>0</v>
      </c>
      <c r="G154" s="94">
        <v>0</v>
      </c>
      <c r="H154" s="97">
        <v>0</v>
      </c>
      <c r="I154" s="94">
        <v>0</v>
      </c>
      <c r="J154" s="97">
        <v>0</v>
      </c>
      <c r="K154" s="94">
        <v>0</v>
      </c>
      <c r="L154" s="97">
        <v>0</v>
      </c>
      <c r="M154" s="94">
        <v>0</v>
      </c>
      <c r="N154" s="97">
        <v>0</v>
      </c>
      <c r="O154" s="94">
        <v>0</v>
      </c>
      <c r="P154" s="97">
        <v>0</v>
      </c>
      <c r="Q154" s="94">
        <v>0</v>
      </c>
      <c r="R154" s="97">
        <v>0</v>
      </c>
      <c r="S154" s="94">
        <v>0</v>
      </c>
      <c r="T154" s="97">
        <v>0</v>
      </c>
      <c r="U154" s="181">
        <f t="shared" si="14"/>
        <v>0</v>
      </c>
      <c r="V154" s="97">
        <f t="shared" si="14"/>
        <v>0</v>
      </c>
      <c r="W154" s="106">
        <f t="shared" si="13"/>
        <v>0</v>
      </c>
    </row>
    <row r="155" spans="1:23" hidden="1" x14ac:dyDescent="0.25">
      <c r="A155" s="98" t="s">
        <v>551</v>
      </c>
      <c r="B155" s="93" t="s">
        <v>552</v>
      </c>
      <c r="C155" s="94">
        <v>0</v>
      </c>
      <c r="D155" s="97">
        <v>0</v>
      </c>
      <c r="E155" s="94">
        <v>0</v>
      </c>
      <c r="F155" s="97">
        <v>0</v>
      </c>
      <c r="G155" s="94">
        <v>0</v>
      </c>
      <c r="H155" s="97">
        <v>0</v>
      </c>
      <c r="I155" s="94">
        <v>0</v>
      </c>
      <c r="J155" s="97">
        <v>0</v>
      </c>
      <c r="K155" s="94">
        <v>0</v>
      </c>
      <c r="L155" s="97">
        <v>0</v>
      </c>
      <c r="M155" s="94">
        <v>0</v>
      </c>
      <c r="N155" s="97">
        <v>0</v>
      </c>
      <c r="O155" s="94">
        <v>0</v>
      </c>
      <c r="P155" s="97">
        <v>0</v>
      </c>
      <c r="Q155" s="94">
        <v>0</v>
      </c>
      <c r="R155" s="97">
        <v>0</v>
      </c>
      <c r="S155" s="94">
        <v>0</v>
      </c>
      <c r="T155" s="97">
        <v>0</v>
      </c>
      <c r="U155" s="181">
        <f t="shared" si="14"/>
        <v>0</v>
      </c>
      <c r="V155" s="97">
        <f t="shared" si="14"/>
        <v>0</v>
      </c>
      <c r="W155" s="106">
        <f t="shared" si="13"/>
        <v>0</v>
      </c>
    </row>
    <row r="156" spans="1:23" hidden="1" x14ac:dyDescent="0.25">
      <c r="A156" s="98" t="s">
        <v>553</v>
      </c>
      <c r="B156" s="93" t="s">
        <v>681</v>
      </c>
      <c r="C156" s="94">
        <v>0</v>
      </c>
      <c r="D156" s="97">
        <v>0</v>
      </c>
      <c r="E156" s="94">
        <v>0</v>
      </c>
      <c r="F156" s="97">
        <v>0</v>
      </c>
      <c r="G156" s="94">
        <v>0</v>
      </c>
      <c r="H156" s="97">
        <v>0</v>
      </c>
      <c r="I156" s="94">
        <v>0</v>
      </c>
      <c r="J156" s="97">
        <v>0</v>
      </c>
      <c r="K156" s="94">
        <v>0</v>
      </c>
      <c r="L156" s="97">
        <v>0</v>
      </c>
      <c r="M156" s="94">
        <v>0</v>
      </c>
      <c r="N156" s="97">
        <v>0</v>
      </c>
      <c r="O156" s="94">
        <v>0</v>
      </c>
      <c r="P156" s="97">
        <v>0</v>
      </c>
      <c r="Q156" s="94">
        <v>0</v>
      </c>
      <c r="R156" s="97">
        <v>0</v>
      </c>
      <c r="S156" s="94">
        <v>0</v>
      </c>
      <c r="T156" s="97">
        <v>0</v>
      </c>
      <c r="U156" s="181">
        <f t="shared" si="14"/>
        <v>0</v>
      </c>
      <c r="V156" s="97">
        <f t="shared" si="14"/>
        <v>0</v>
      </c>
      <c r="W156" s="106">
        <f t="shared" si="13"/>
        <v>0</v>
      </c>
    </row>
    <row r="157" spans="1:23" hidden="1" x14ac:dyDescent="0.25">
      <c r="A157" s="98" t="s">
        <v>554</v>
      </c>
      <c r="B157" s="93" t="s">
        <v>555</v>
      </c>
      <c r="C157" s="94">
        <v>0</v>
      </c>
      <c r="D157" s="97">
        <v>0</v>
      </c>
      <c r="E157" s="94">
        <v>0</v>
      </c>
      <c r="F157" s="97">
        <v>0</v>
      </c>
      <c r="G157" s="94">
        <v>0</v>
      </c>
      <c r="H157" s="97">
        <v>0</v>
      </c>
      <c r="I157" s="94">
        <v>0</v>
      </c>
      <c r="J157" s="97">
        <v>0</v>
      </c>
      <c r="K157" s="94">
        <v>0</v>
      </c>
      <c r="L157" s="97">
        <v>0</v>
      </c>
      <c r="M157" s="94">
        <v>0</v>
      </c>
      <c r="N157" s="97">
        <v>0</v>
      </c>
      <c r="O157" s="94">
        <v>0</v>
      </c>
      <c r="P157" s="97">
        <v>0</v>
      </c>
      <c r="Q157" s="94">
        <v>0</v>
      </c>
      <c r="R157" s="97">
        <v>0</v>
      </c>
      <c r="S157" s="94">
        <v>0</v>
      </c>
      <c r="T157" s="97">
        <v>0</v>
      </c>
      <c r="U157" s="181">
        <f t="shared" si="14"/>
        <v>0</v>
      </c>
      <c r="V157" s="97">
        <f t="shared" si="14"/>
        <v>0</v>
      </c>
      <c r="W157" s="106">
        <f t="shared" si="13"/>
        <v>0</v>
      </c>
    </row>
    <row r="158" spans="1:23" hidden="1" x14ac:dyDescent="0.25">
      <c r="A158" s="93" t="s">
        <v>556</v>
      </c>
      <c r="B158" s="93" t="s">
        <v>557</v>
      </c>
      <c r="C158" s="94">
        <v>0</v>
      </c>
      <c r="D158" s="97">
        <v>0</v>
      </c>
      <c r="E158" s="94">
        <v>0</v>
      </c>
      <c r="F158" s="97">
        <v>0</v>
      </c>
      <c r="G158" s="94">
        <v>0</v>
      </c>
      <c r="H158" s="97">
        <v>0</v>
      </c>
      <c r="I158" s="94">
        <v>0</v>
      </c>
      <c r="J158" s="97">
        <v>0</v>
      </c>
      <c r="K158" s="94">
        <v>0</v>
      </c>
      <c r="L158" s="97">
        <v>0</v>
      </c>
      <c r="M158" s="94">
        <v>0</v>
      </c>
      <c r="N158" s="97">
        <v>0</v>
      </c>
      <c r="O158" s="94">
        <v>0</v>
      </c>
      <c r="P158" s="97">
        <v>0</v>
      </c>
      <c r="Q158" s="94">
        <v>0</v>
      </c>
      <c r="R158" s="97">
        <v>0</v>
      </c>
      <c r="S158" s="94">
        <v>0</v>
      </c>
      <c r="T158" s="97">
        <v>0</v>
      </c>
      <c r="U158" s="181">
        <f t="shared" si="14"/>
        <v>0</v>
      </c>
      <c r="V158" s="97">
        <f t="shared" si="14"/>
        <v>0</v>
      </c>
      <c r="W158" s="106">
        <f t="shared" si="13"/>
        <v>0</v>
      </c>
    </row>
    <row r="159" spans="1:23" hidden="1" x14ac:dyDescent="0.25">
      <c r="A159" s="93" t="s">
        <v>558</v>
      </c>
      <c r="B159" s="93" t="s">
        <v>559</v>
      </c>
      <c r="C159" s="94">
        <v>0</v>
      </c>
      <c r="D159" s="97">
        <v>0</v>
      </c>
      <c r="E159" s="94">
        <v>0</v>
      </c>
      <c r="F159" s="97">
        <v>0</v>
      </c>
      <c r="G159" s="94">
        <v>0</v>
      </c>
      <c r="H159" s="97">
        <v>0</v>
      </c>
      <c r="I159" s="94">
        <v>0</v>
      </c>
      <c r="J159" s="97">
        <v>0</v>
      </c>
      <c r="K159" s="94">
        <v>0</v>
      </c>
      <c r="L159" s="97">
        <v>0</v>
      </c>
      <c r="M159" s="94">
        <v>0</v>
      </c>
      <c r="N159" s="97">
        <v>0</v>
      </c>
      <c r="O159" s="94">
        <v>0</v>
      </c>
      <c r="P159" s="97">
        <v>0</v>
      </c>
      <c r="Q159" s="94">
        <v>0</v>
      </c>
      <c r="R159" s="97">
        <v>0</v>
      </c>
      <c r="S159" s="94">
        <v>0</v>
      </c>
      <c r="T159" s="97">
        <v>0</v>
      </c>
      <c r="U159" s="181">
        <f t="shared" si="14"/>
        <v>0</v>
      </c>
      <c r="V159" s="97">
        <f t="shared" si="14"/>
        <v>0</v>
      </c>
      <c r="W159" s="106">
        <f t="shared" si="13"/>
        <v>0</v>
      </c>
    </row>
    <row r="160" spans="1:23" hidden="1" x14ac:dyDescent="0.25">
      <c r="A160" s="93" t="s">
        <v>560</v>
      </c>
      <c r="B160" s="93" t="s">
        <v>561</v>
      </c>
      <c r="C160" s="94">
        <v>0</v>
      </c>
      <c r="D160" s="97">
        <v>0</v>
      </c>
      <c r="E160" s="94">
        <v>0</v>
      </c>
      <c r="F160" s="97">
        <v>0</v>
      </c>
      <c r="G160" s="94">
        <v>0</v>
      </c>
      <c r="H160" s="97">
        <v>0</v>
      </c>
      <c r="I160" s="94">
        <v>0</v>
      </c>
      <c r="J160" s="97">
        <v>0</v>
      </c>
      <c r="K160" s="94">
        <v>0</v>
      </c>
      <c r="L160" s="97">
        <v>0</v>
      </c>
      <c r="M160" s="94">
        <v>0</v>
      </c>
      <c r="N160" s="97">
        <v>0</v>
      </c>
      <c r="O160" s="94">
        <v>0</v>
      </c>
      <c r="P160" s="97">
        <v>0</v>
      </c>
      <c r="Q160" s="94">
        <v>0</v>
      </c>
      <c r="R160" s="97">
        <v>0</v>
      </c>
      <c r="S160" s="94">
        <v>0</v>
      </c>
      <c r="T160" s="97">
        <v>0</v>
      </c>
      <c r="U160" s="181">
        <f t="shared" si="14"/>
        <v>0</v>
      </c>
      <c r="V160" s="97">
        <f t="shared" si="14"/>
        <v>0</v>
      </c>
      <c r="W160" s="106">
        <f t="shared" si="13"/>
        <v>0</v>
      </c>
    </row>
    <row r="161" spans="1:23" hidden="1" x14ac:dyDescent="0.25">
      <c r="A161" s="98" t="s">
        <v>562</v>
      </c>
      <c r="B161" s="93" t="s">
        <v>563</v>
      </c>
      <c r="C161" s="94">
        <v>0</v>
      </c>
      <c r="D161" s="97">
        <v>0</v>
      </c>
      <c r="E161" s="94">
        <v>0</v>
      </c>
      <c r="F161" s="97">
        <v>0</v>
      </c>
      <c r="G161" s="94">
        <v>0</v>
      </c>
      <c r="H161" s="97">
        <v>0</v>
      </c>
      <c r="I161" s="94">
        <v>0</v>
      </c>
      <c r="J161" s="97">
        <v>0</v>
      </c>
      <c r="K161" s="94">
        <v>0</v>
      </c>
      <c r="L161" s="97">
        <v>0</v>
      </c>
      <c r="M161" s="94">
        <v>0</v>
      </c>
      <c r="N161" s="97">
        <v>0</v>
      </c>
      <c r="O161" s="94">
        <v>0</v>
      </c>
      <c r="P161" s="97">
        <v>0</v>
      </c>
      <c r="Q161" s="94">
        <v>0</v>
      </c>
      <c r="R161" s="97">
        <v>0</v>
      </c>
      <c r="S161" s="94">
        <v>0</v>
      </c>
      <c r="T161" s="97">
        <v>0</v>
      </c>
      <c r="U161" s="181">
        <f t="shared" si="14"/>
        <v>0</v>
      </c>
      <c r="V161" s="97">
        <f t="shared" si="14"/>
        <v>0</v>
      </c>
      <c r="W161" s="106">
        <f t="shared" si="13"/>
        <v>0</v>
      </c>
    </row>
    <row r="162" spans="1:23" hidden="1" x14ac:dyDescent="0.25">
      <c r="A162" s="98" t="s">
        <v>564</v>
      </c>
      <c r="B162" s="93" t="s">
        <v>565</v>
      </c>
      <c r="C162" s="94">
        <v>0</v>
      </c>
      <c r="D162" s="97">
        <v>0</v>
      </c>
      <c r="E162" s="94">
        <v>0</v>
      </c>
      <c r="F162" s="97">
        <v>0</v>
      </c>
      <c r="G162" s="94">
        <v>0</v>
      </c>
      <c r="H162" s="97">
        <v>0</v>
      </c>
      <c r="I162" s="94">
        <v>0</v>
      </c>
      <c r="J162" s="97">
        <v>0</v>
      </c>
      <c r="K162" s="94">
        <v>0</v>
      </c>
      <c r="L162" s="97">
        <v>0</v>
      </c>
      <c r="M162" s="94">
        <v>0</v>
      </c>
      <c r="N162" s="97">
        <v>0</v>
      </c>
      <c r="O162" s="94">
        <v>0</v>
      </c>
      <c r="P162" s="97">
        <v>0</v>
      </c>
      <c r="Q162" s="94">
        <v>0</v>
      </c>
      <c r="R162" s="97">
        <v>0</v>
      </c>
      <c r="S162" s="94">
        <v>0</v>
      </c>
      <c r="T162" s="97">
        <v>0</v>
      </c>
      <c r="U162" s="181">
        <f t="shared" si="14"/>
        <v>0</v>
      </c>
      <c r="V162" s="97">
        <f t="shared" si="14"/>
        <v>0</v>
      </c>
      <c r="W162" s="106">
        <f t="shared" si="13"/>
        <v>0</v>
      </c>
    </row>
    <row r="163" spans="1:23" x14ac:dyDescent="0.25">
      <c r="A163" s="93" t="s">
        <v>566</v>
      </c>
      <c r="B163" s="93" t="s">
        <v>567</v>
      </c>
      <c r="C163" s="94">
        <v>0</v>
      </c>
      <c r="D163" s="97">
        <v>0</v>
      </c>
      <c r="E163" s="94">
        <v>0</v>
      </c>
      <c r="F163" s="97">
        <v>0</v>
      </c>
      <c r="G163" s="94">
        <v>0</v>
      </c>
      <c r="H163" s="97">
        <v>0</v>
      </c>
      <c r="I163" s="94">
        <v>0</v>
      </c>
      <c r="J163" s="97">
        <v>0</v>
      </c>
      <c r="K163" s="94">
        <v>0</v>
      </c>
      <c r="L163" s="97">
        <v>2</v>
      </c>
      <c r="M163" s="94">
        <v>0</v>
      </c>
      <c r="N163" s="97">
        <v>0</v>
      </c>
      <c r="O163" s="94">
        <v>0</v>
      </c>
      <c r="P163" s="97">
        <v>0</v>
      </c>
      <c r="Q163" s="94">
        <v>0</v>
      </c>
      <c r="R163" s="97">
        <v>0</v>
      </c>
      <c r="S163" s="94">
        <v>0</v>
      </c>
      <c r="T163" s="97">
        <v>0</v>
      </c>
      <c r="U163" s="181">
        <f t="shared" si="14"/>
        <v>0</v>
      </c>
      <c r="V163" s="97">
        <f t="shared" si="14"/>
        <v>2</v>
      </c>
      <c r="W163" s="106">
        <f t="shared" si="13"/>
        <v>2</v>
      </c>
    </row>
    <row r="164" spans="1:23" hidden="1" x14ac:dyDescent="0.25">
      <c r="A164" s="98" t="s">
        <v>568</v>
      </c>
      <c r="B164" s="93" t="s">
        <v>569</v>
      </c>
      <c r="C164" s="94">
        <v>0</v>
      </c>
      <c r="D164" s="97">
        <v>0</v>
      </c>
      <c r="E164" s="94">
        <v>0</v>
      </c>
      <c r="F164" s="97">
        <v>0</v>
      </c>
      <c r="G164" s="94">
        <v>0</v>
      </c>
      <c r="H164" s="97">
        <v>0</v>
      </c>
      <c r="I164" s="94">
        <v>0</v>
      </c>
      <c r="J164" s="97">
        <v>0</v>
      </c>
      <c r="K164" s="94">
        <v>0</v>
      </c>
      <c r="L164" s="97">
        <v>0</v>
      </c>
      <c r="M164" s="94">
        <v>0</v>
      </c>
      <c r="N164" s="97">
        <v>0</v>
      </c>
      <c r="O164" s="94">
        <v>0</v>
      </c>
      <c r="P164" s="97">
        <v>0</v>
      </c>
      <c r="Q164" s="94">
        <v>0</v>
      </c>
      <c r="R164" s="97">
        <v>0</v>
      </c>
      <c r="S164" s="94">
        <v>0</v>
      </c>
      <c r="T164" s="97">
        <v>0</v>
      </c>
      <c r="U164" s="181">
        <f t="shared" si="14"/>
        <v>0</v>
      </c>
      <c r="V164" s="97">
        <f t="shared" si="14"/>
        <v>0</v>
      </c>
      <c r="W164" s="106">
        <f t="shared" si="13"/>
        <v>0</v>
      </c>
    </row>
    <row r="165" spans="1:23" hidden="1" x14ac:dyDescent="0.25">
      <c r="A165" s="93" t="s">
        <v>570</v>
      </c>
      <c r="B165" s="93" t="s">
        <v>571</v>
      </c>
      <c r="C165" s="94">
        <v>0</v>
      </c>
      <c r="D165" s="97">
        <v>0</v>
      </c>
      <c r="E165" s="94">
        <v>0</v>
      </c>
      <c r="F165" s="97">
        <v>0</v>
      </c>
      <c r="G165" s="94">
        <v>0</v>
      </c>
      <c r="H165" s="97">
        <v>0</v>
      </c>
      <c r="I165" s="94">
        <v>0</v>
      </c>
      <c r="J165" s="97">
        <v>0</v>
      </c>
      <c r="K165" s="94">
        <v>0</v>
      </c>
      <c r="L165" s="97">
        <v>0</v>
      </c>
      <c r="M165" s="94">
        <v>0</v>
      </c>
      <c r="N165" s="97">
        <v>0</v>
      </c>
      <c r="O165" s="94">
        <v>0</v>
      </c>
      <c r="P165" s="97">
        <v>0</v>
      </c>
      <c r="Q165" s="94">
        <v>0</v>
      </c>
      <c r="R165" s="97">
        <v>0</v>
      </c>
      <c r="S165" s="94">
        <v>0</v>
      </c>
      <c r="T165" s="97">
        <v>0</v>
      </c>
      <c r="U165" s="181">
        <f t="shared" si="14"/>
        <v>0</v>
      </c>
      <c r="V165" s="97">
        <f t="shared" si="14"/>
        <v>0</v>
      </c>
      <c r="W165" s="106">
        <f t="shared" si="13"/>
        <v>0</v>
      </c>
    </row>
    <row r="166" spans="1:23" hidden="1" x14ac:dyDescent="0.25">
      <c r="A166" s="93" t="s">
        <v>572</v>
      </c>
      <c r="B166" s="93" t="s">
        <v>573</v>
      </c>
      <c r="C166" s="94">
        <v>0</v>
      </c>
      <c r="D166" s="97">
        <v>0</v>
      </c>
      <c r="E166" s="94">
        <v>0</v>
      </c>
      <c r="F166" s="97">
        <v>0</v>
      </c>
      <c r="G166" s="94">
        <v>0</v>
      </c>
      <c r="H166" s="97">
        <v>0</v>
      </c>
      <c r="I166" s="94">
        <v>0</v>
      </c>
      <c r="J166" s="97">
        <v>0</v>
      </c>
      <c r="K166" s="94">
        <v>0</v>
      </c>
      <c r="L166" s="97">
        <v>0</v>
      </c>
      <c r="M166" s="94">
        <v>0</v>
      </c>
      <c r="N166" s="97">
        <v>0</v>
      </c>
      <c r="O166" s="94">
        <v>0</v>
      </c>
      <c r="P166" s="97">
        <v>0</v>
      </c>
      <c r="Q166" s="94">
        <v>0</v>
      </c>
      <c r="R166" s="97">
        <v>0</v>
      </c>
      <c r="S166" s="94">
        <v>0</v>
      </c>
      <c r="T166" s="97">
        <v>0</v>
      </c>
      <c r="U166" s="181">
        <f t="shared" si="14"/>
        <v>0</v>
      </c>
      <c r="V166" s="97">
        <f t="shared" si="14"/>
        <v>0</v>
      </c>
      <c r="W166" s="106">
        <f t="shared" si="13"/>
        <v>0</v>
      </c>
    </row>
    <row r="167" spans="1:23" hidden="1" x14ac:dyDescent="0.25">
      <c r="A167" s="98" t="s">
        <v>574</v>
      </c>
      <c r="B167" s="93" t="s">
        <v>575</v>
      </c>
      <c r="C167" s="94">
        <v>0</v>
      </c>
      <c r="D167" s="97">
        <v>0</v>
      </c>
      <c r="E167" s="94">
        <v>0</v>
      </c>
      <c r="F167" s="97">
        <v>0</v>
      </c>
      <c r="G167" s="94">
        <v>0</v>
      </c>
      <c r="H167" s="97">
        <v>0</v>
      </c>
      <c r="I167" s="94">
        <v>0</v>
      </c>
      <c r="J167" s="97">
        <v>0</v>
      </c>
      <c r="K167" s="94">
        <v>0</v>
      </c>
      <c r="L167" s="97">
        <v>0</v>
      </c>
      <c r="M167" s="94">
        <v>0</v>
      </c>
      <c r="N167" s="97">
        <v>0</v>
      </c>
      <c r="O167" s="94">
        <v>0</v>
      </c>
      <c r="P167" s="97">
        <v>0</v>
      </c>
      <c r="Q167" s="94">
        <v>0</v>
      </c>
      <c r="R167" s="97">
        <v>0</v>
      </c>
      <c r="S167" s="94">
        <v>0</v>
      </c>
      <c r="T167" s="97">
        <v>0</v>
      </c>
      <c r="U167" s="181">
        <f t="shared" si="14"/>
        <v>0</v>
      </c>
      <c r="V167" s="97">
        <f t="shared" si="14"/>
        <v>0</v>
      </c>
      <c r="W167" s="106">
        <f t="shared" si="13"/>
        <v>0</v>
      </c>
    </row>
    <row r="168" spans="1:23" hidden="1" x14ac:dyDescent="0.25">
      <c r="A168" s="98" t="s">
        <v>576</v>
      </c>
      <c r="B168" s="93" t="s">
        <v>577</v>
      </c>
      <c r="C168" s="94">
        <v>0</v>
      </c>
      <c r="D168" s="97">
        <v>0</v>
      </c>
      <c r="E168" s="94">
        <v>0</v>
      </c>
      <c r="F168" s="97">
        <v>0</v>
      </c>
      <c r="G168" s="94">
        <v>0</v>
      </c>
      <c r="H168" s="97">
        <v>0</v>
      </c>
      <c r="I168" s="94">
        <v>0</v>
      </c>
      <c r="J168" s="97">
        <v>0</v>
      </c>
      <c r="K168" s="94">
        <v>0</v>
      </c>
      <c r="L168" s="97">
        <v>0</v>
      </c>
      <c r="M168" s="94">
        <v>0</v>
      </c>
      <c r="N168" s="97">
        <v>0</v>
      </c>
      <c r="O168" s="94">
        <v>0</v>
      </c>
      <c r="P168" s="97">
        <v>0</v>
      </c>
      <c r="Q168" s="94">
        <v>0</v>
      </c>
      <c r="R168" s="97">
        <v>0</v>
      </c>
      <c r="S168" s="94">
        <v>0</v>
      </c>
      <c r="T168" s="97">
        <v>0</v>
      </c>
      <c r="U168" s="181">
        <f t="shared" si="14"/>
        <v>0</v>
      </c>
      <c r="V168" s="97">
        <f t="shared" si="14"/>
        <v>0</v>
      </c>
      <c r="W168" s="106">
        <f t="shared" si="13"/>
        <v>0</v>
      </c>
    </row>
    <row r="169" spans="1:23" hidden="1" x14ac:dyDescent="0.25">
      <c r="A169" s="98" t="s">
        <v>578</v>
      </c>
      <c r="B169" s="93" t="s">
        <v>579</v>
      </c>
      <c r="C169" s="94">
        <v>0</v>
      </c>
      <c r="D169" s="97">
        <v>0</v>
      </c>
      <c r="E169" s="94">
        <v>0</v>
      </c>
      <c r="F169" s="97">
        <v>0</v>
      </c>
      <c r="G169" s="94">
        <v>0</v>
      </c>
      <c r="H169" s="97">
        <v>0</v>
      </c>
      <c r="I169" s="94">
        <v>0</v>
      </c>
      <c r="J169" s="97">
        <v>0</v>
      </c>
      <c r="K169" s="94">
        <v>0</v>
      </c>
      <c r="L169" s="97">
        <v>0</v>
      </c>
      <c r="M169" s="94">
        <v>0</v>
      </c>
      <c r="N169" s="97">
        <v>0</v>
      </c>
      <c r="O169" s="94">
        <v>0</v>
      </c>
      <c r="P169" s="97">
        <v>0</v>
      </c>
      <c r="Q169" s="94">
        <v>0</v>
      </c>
      <c r="R169" s="97">
        <v>0</v>
      </c>
      <c r="S169" s="94">
        <v>0</v>
      </c>
      <c r="T169" s="97">
        <v>0</v>
      </c>
      <c r="U169" s="181">
        <f t="shared" si="14"/>
        <v>0</v>
      </c>
      <c r="V169" s="97">
        <f t="shared" si="14"/>
        <v>0</v>
      </c>
      <c r="W169" s="106">
        <f t="shared" si="13"/>
        <v>0</v>
      </c>
    </row>
    <row r="170" spans="1:23" hidden="1" x14ac:dyDescent="0.25">
      <c r="A170" s="98" t="s">
        <v>580</v>
      </c>
      <c r="B170" s="93" t="s">
        <v>581</v>
      </c>
      <c r="C170" s="94">
        <v>0</v>
      </c>
      <c r="D170" s="97">
        <v>0</v>
      </c>
      <c r="E170" s="94">
        <v>0</v>
      </c>
      <c r="F170" s="97">
        <v>0</v>
      </c>
      <c r="G170" s="94">
        <v>0</v>
      </c>
      <c r="H170" s="97">
        <v>0</v>
      </c>
      <c r="I170" s="94">
        <v>0</v>
      </c>
      <c r="J170" s="97">
        <v>0</v>
      </c>
      <c r="K170" s="94">
        <v>0</v>
      </c>
      <c r="L170" s="97">
        <v>0</v>
      </c>
      <c r="M170" s="94">
        <v>0</v>
      </c>
      <c r="N170" s="97">
        <v>0</v>
      </c>
      <c r="O170" s="94">
        <v>0</v>
      </c>
      <c r="P170" s="97">
        <v>0</v>
      </c>
      <c r="Q170" s="94">
        <v>0</v>
      </c>
      <c r="R170" s="97">
        <v>0</v>
      </c>
      <c r="S170" s="94">
        <v>0</v>
      </c>
      <c r="T170" s="97">
        <v>0</v>
      </c>
      <c r="U170" s="181">
        <f t="shared" si="14"/>
        <v>0</v>
      </c>
      <c r="V170" s="97">
        <f t="shared" si="14"/>
        <v>0</v>
      </c>
      <c r="W170" s="106">
        <f t="shared" si="13"/>
        <v>0</v>
      </c>
    </row>
    <row r="171" spans="1:23" hidden="1" x14ac:dyDescent="0.25">
      <c r="A171" s="98" t="s">
        <v>582</v>
      </c>
      <c r="B171" s="93" t="s">
        <v>583</v>
      </c>
      <c r="C171" s="94">
        <v>0</v>
      </c>
      <c r="D171" s="97">
        <v>0</v>
      </c>
      <c r="E171" s="94">
        <v>0</v>
      </c>
      <c r="F171" s="97">
        <v>0</v>
      </c>
      <c r="G171" s="94">
        <v>0</v>
      </c>
      <c r="H171" s="97">
        <v>0</v>
      </c>
      <c r="I171" s="94">
        <v>0</v>
      </c>
      <c r="J171" s="97">
        <v>0</v>
      </c>
      <c r="K171" s="94">
        <v>0</v>
      </c>
      <c r="L171" s="97">
        <v>0</v>
      </c>
      <c r="M171" s="94">
        <v>0</v>
      </c>
      <c r="N171" s="97">
        <v>0</v>
      </c>
      <c r="O171" s="94">
        <v>0</v>
      </c>
      <c r="P171" s="97">
        <v>0</v>
      </c>
      <c r="Q171" s="94">
        <v>0</v>
      </c>
      <c r="R171" s="97">
        <v>0</v>
      </c>
      <c r="S171" s="94">
        <v>0</v>
      </c>
      <c r="T171" s="97">
        <v>0</v>
      </c>
      <c r="U171" s="181">
        <f t="shared" si="14"/>
        <v>0</v>
      </c>
      <c r="V171" s="97">
        <f t="shared" si="14"/>
        <v>0</v>
      </c>
      <c r="W171" s="106">
        <f t="shared" si="13"/>
        <v>0</v>
      </c>
    </row>
    <row r="172" spans="1:23" hidden="1" x14ac:dyDescent="0.25">
      <c r="A172" s="93" t="s">
        <v>584</v>
      </c>
      <c r="B172" s="93" t="s">
        <v>585</v>
      </c>
      <c r="C172" s="94">
        <v>0</v>
      </c>
      <c r="D172" s="97">
        <v>0</v>
      </c>
      <c r="E172" s="94">
        <v>0</v>
      </c>
      <c r="F172" s="97">
        <v>0</v>
      </c>
      <c r="G172" s="94">
        <v>0</v>
      </c>
      <c r="H172" s="97">
        <v>0</v>
      </c>
      <c r="I172" s="94">
        <v>0</v>
      </c>
      <c r="J172" s="97">
        <v>0</v>
      </c>
      <c r="K172" s="94">
        <v>0</v>
      </c>
      <c r="L172" s="97">
        <v>0</v>
      </c>
      <c r="M172" s="94">
        <v>0</v>
      </c>
      <c r="N172" s="97">
        <v>0</v>
      </c>
      <c r="O172" s="94">
        <v>0</v>
      </c>
      <c r="P172" s="97">
        <v>0</v>
      </c>
      <c r="Q172" s="94">
        <v>0</v>
      </c>
      <c r="R172" s="97">
        <v>0</v>
      </c>
      <c r="S172" s="94">
        <v>0</v>
      </c>
      <c r="T172" s="97">
        <v>0</v>
      </c>
      <c r="U172" s="181">
        <f t="shared" si="14"/>
        <v>0</v>
      </c>
      <c r="V172" s="97">
        <f t="shared" si="14"/>
        <v>0</v>
      </c>
      <c r="W172" s="106">
        <f t="shared" si="13"/>
        <v>0</v>
      </c>
    </row>
    <row r="173" spans="1:23" x14ac:dyDescent="0.25">
      <c r="A173" s="322" t="s">
        <v>586</v>
      </c>
      <c r="B173" s="322"/>
      <c r="C173" s="91">
        <f t="shared" ref="C173:V173" si="15">SUM(C195:C212)+SUM(C174:C194)</f>
        <v>0</v>
      </c>
      <c r="D173" s="174">
        <f t="shared" si="15"/>
        <v>0</v>
      </c>
      <c r="E173" s="91">
        <f t="shared" si="15"/>
        <v>0</v>
      </c>
      <c r="F173" s="174">
        <f t="shared" si="15"/>
        <v>0</v>
      </c>
      <c r="G173" s="91">
        <f t="shared" si="15"/>
        <v>0</v>
      </c>
      <c r="H173" s="174">
        <f t="shared" si="15"/>
        <v>0</v>
      </c>
      <c r="I173" s="91">
        <f t="shared" si="15"/>
        <v>0</v>
      </c>
      <c r="J173" s="174">
        <f t="shared" si="15"/>
        <v>0</v>
      </c>
      <c r="K173" s="91">
        <f t="shared" si="15"/>
        <v>0</v>
      </c>
      <c r="L173" s="174">
        <f t="shared" si="15"/>
        <v>1</v>
      </c>
      <c r="M173" s="91">
        <f t="shared" si="15"/>
        <v>0</v>
      </c>
      <c r="N173" s="174">
        <f t="shared" si="15"/>
        <v>0</v>
      </c>
      <c r="O173" s="91">
        <f t="shared" si="15"/>
        <v>1</v>
      </c>
      <c r="P173" s="174">
        <f t="shared" si="15"/>
        <v>0</v>
      </c>
      <c r="Q173" s="91">
        <f t="shared" si="15"/>
        <v>0</v>
      </c>
      <c r="R173" s="174">
        <f t="shared" si="15"/>
        <v>0</v>
      </c>
      <c r="S173" s="91">
        <f t="shared" si="15"/>
        <v>0</v>
      </c>
      <c r="T173" s="174">
        <f t="shared" si="15"/>
        <v>0</v>
      </c>
      <c r="U173" s="180">
        <f t="shared" si="15"/>
        <v>1</v>
      </c>
      <c r="V173" s="174">
        <f t="shared" si="15"/>
        <v>1</v>
      </c>
      <c r="W173" s="105">
        <f t="shared" si="13"/>
        <v>2</v>
      </c>
    </row>
    <row r="174" spans="1:23" hidden="1" x14ac:dyDescent="0.25">
      <c r="A174" s="93" t="s">
        <v>587</v>
      </c>
      <c r="B174" s="93" t="s">
        <v>588</v>
      </c>
      <c r="C174" s="94">
        <v>0</v>
      </c>
      <c r="D174" s="97">
        <v>0</v>
      </c>
      <c r="E174" s="94">
        <v>0</v>
      </c>
      <c r="F174" s="97">
        <v>0</v>
      </c>
      <c r="G174" s="94">
        <v>0</v>
      </c>
      <c r="H174" s="97">
        <v>0</v>
      </c>
      <c r="I174" s="94">
        <v>0</v>
      </c>
      <c r="J174" s="97">
        <v>0</v>
      </c>
      <c r="K174" s="94">
        <v>0</v>
      </c>
      <c r="L174" s="97">
        <v>0</v>
      </c>
      <c r="M174" s="94">
        <v>0</v>
      </c>
      <c r="N174" s="97">
        <v>0</v>
      </c>
      <c r="O174" s="94">
        <v>0</v>
      </c>
      <c r="P174" s="97">
        <v>0</v>
      </c>
      <c r="Q174" s="94">
        <v>0</v>
      </c>
      <c r="R174" s="97">
        <v>0</v>
      </c>
      <c r="S174" s="94">
        <v>0</v>
      </c>
      <c r="T174" s="97">
        <v>0</v>
      </c>
      <c r="U174" s="181">
        <f t="shared" ref="U174:V212" si="16">C174+E174+G174+I174+K174+M174+O174+Q174+S174</f>
        <v>0</v>
      </c>
      <c r="V174" s="97">
        <f t="shared" si="16"/>
        <v>0</v>
      </c>
      <c r="W174" s="106">
        <f t="shared" si="13"/>
        <v>0</v>
      </c>
    </row>
    <row r="175" spans="1:23" hidden="1" x14ac:dyDescent="0.25">
      <c r="A175" s="98" t="s">
        <v>589</v>
      </c>
      <c r="B175" s="93" t="s">
        <v>590</v>
      </c>
      <c r="C175" s="94">
        <v>0</v>
      </c>
      <c r="D175" s="97">
        <v>0</v>
      </c>
      <c r="E175" s="94">
        <v>0</v>
      </c>
      <c r="F175" s="97">
        <v>0</v>
      </c>
      <c r="G175" s="94">
        <v>0</v>
      </c>
      <c r="H175" s="97">
        <v>0</v>
      </c>
      <c r="I175" s="94">
        <v>0</v>
      </c>
      <c r="J175" s="97">
        <v>0</v>
      </c>
      <c r="K175" s="94">
        <v>0</v>
      </c>
      <c r="L175" s="97">
        <v>0</v>
      </c>
      <c r="M175" s="94">
        <v>0</v>
      </c>
      <c r="N175" s="97">
        <v>0</v>
      </c>
      <c r="O175" s="94">
        <v>0</v>
      </c>
      <c r="P175" s="97">
        <v>0</v>
      </c>
      <c r="Q175" s="94">
        <v>0</v>
      </c>
      <c r="R175" s="97">
        <v>0</v>
      </c>
      <c r="S175" s="94">
        <v>0</v>
      </c>
      <c r="T175" s="97">
        <v>0</v>
      </c>
      <c r="U175" s="181">
        <f t="shared" si="16"/>
        <v>0</v>
      </c>
      <c r="V175" s="97">
        <f t="shared" si="16"/>
        <v>0</v>
      </c>
      <c r="W175" s="106">
        <f t="shared" si="13"/>
        <v>0</v>
      </c>
    </row>
    <row r="176" spans="1:23" hidden="1" x14ac:dyDescent="0.25">
      <c r="A176" s="98" t="s">
        <v>591</v>
      </c>
      <c r="B176" s="93" t="s">
        <v>592</v>
      </c>
      <c r="C176" s="94">
        <v>0</v>
      </c>
      <c r="D176" s="97">
        <v>0</v>
      </c>
      <c r="E176" s="94">
        <v>0</v>
      </c>
      <c r="F176" s="97">
        <v>0</v>
      </c>
      <c r="G176" s="94">
        <v>0</v>
      </c>
      <c r="H176" s="97">
        <v>0</v>
      </c>
      <c r="I176" s="94">
        <v>0</v>
      </c>
      <c r="J176" s="97">
        <v>0</v>
      </c>
      <c r="K176" s="94">
        <v>0</v>
      </c>
      <c r="L176" s="97">
        <v>0</v>
      </c>
      <c r="M176" s="94">
        <v>0</v>
      </c>
      <c r="N176" s="97">
        <v>0</v>
      </c>
      <c r="O176" s="94">
        <v>0</v>
      </c>
      <c r="P176" s="97">
        <v>0</v>
      </c>
      <c r="Q176" s="94">
        <v>0</v>
      </c>
      <c r="R176" s="97">
        <v>0</v>
      </c>
      <c r="S176" s="94">
        <v>0</v>
      </c>
      <c r="T176" s="97">
        <v>0</v>
      </c>
      <c r="U176" s="181">
        <f t="shared" si="16"/>
        <v>0</v>
      </c>
      <c r="V176" s="97">
        <f t="shared" si="16"/>
        <v>0</v>
      </c>
      <c r="W176" s="106">
        <f t="shared" si="13"/>
        <v>0</v>
      </c>
    </row>
    <row r="177" spans="1:23" hidden="1" x14ac:dyDescent="0.25">
      <c r="A177" s="98" t="s">
        <v>593</v>
      </c>
      <c r="B177" s="93" t="s">
        <v>594</v>
      </c>
      <c r="C177" s="94">
        <v>0</v>
      </c>
      <c r="D177" s="97">
        <v>0</v>
      </c>
      <c r="E177" s="94">
        <v>0</v>
      </c>
      <c r="F177" s="97">
        <v>0</v>
      </c>
      <c r="G177" s="94">
        <v>0</v>
      </c>
      <c r="H177" s="97">
        <v>0</v>
      </c>
      <c r="I177" s="94">
        <v>0</v>
      </c>
      <c r="J177" s="97">
        <v>0</v>
      </c>
      <c r="K177" s="94">
        <v>0</v>
      </c>
      <c r="L177" s="97">
        <v>0</v>
      </c>
      <c r="M177" s="94">
        <v>0</v>
      </c>
      <c r="N177" s="97">
        <v>0</v>
      </c>
      <c r="O177" s="94">
        <v>0</v>
      </c>
      <c r="P177" s="97">
        <v>0</v>
      </c>
      <c r="Q177" s="94">
        <v>0</v>
      </c>
      <c r="R177" s="97">
        <v>0</v>
      </c>
      <c r="S177" s="94">
        <v>0</v>
      </c>
      <c r="T177" s="97">
        <v>0</v>
      </c>
      <c r="U177" s="181">
        <f t="shared" si="16"/>
        <v>0</v>
      </c>
      <c r="V177" s="97">
        <f t="shared" si="16"/>
        <v>0</v>
      </c>
      <c r="W177" s="106">
        <f t="shared" si="13"/>
        <v>0</v>
      </c>
    </row>
    <row r="178" spans="1:23" hidden="1" x14ac:dyDescent="0.25">
      <c r="A178" s="98" t="s">
        <v>595</v>
      </c>
      <c r="B178" s="93" t="s">
        <v>596</v>
      </c>
      <c r="C178" s="94">
        <v>0</v>
      </c>
      <c r="D178" s="97">
        <v>0</v>
      </c>
      <c r="E178" s="94">
        <v>0</v>
      </c>
      <c r="F178" s="97">
        <v>0</v>
      </c>
      <c r="G178" s="94">
        <v>0</v>
      </c>
      <c r="H178" s="97">
        <v>0</v>
      </c>
      <c r="I178" s="94">
        <v>0</v>
      </c>
      <c r="J178" s="97">
        <v>0</v>
      </c>
      <c r="K178" s="94">
        <v>0</v>
      </c>
      <c r="L178" s="97">
        <v>0</v>
      </c>
      <c r="M178" s="94">
        <v>0</v>
      </c>
      <c r="N178" s="97">
        <v>0</v>
      </c>
      <c r="O178" s="94">
        <v>0</v>
      </c>
      <c r="P178" s="97">
        <v>0</v>
      </c>
      <c r="Q178" s="94">
        <v>0</v>
      </c>
      <c r="R178" s="97">
        <v>0</v>
      </c>
      <c r="S178" s="94">
        <v>0</v>
      </c>
      <c r="T178" s="97">
        <v>0</v>
      </c>
      <c r="U178" s="181">
        <f t="shared" si="16"/>
        <v>0</v>
      </c>
      <c r="V178" s="97">
        <f t="shared" si="16"/>
        <v>0</v>
      </c>
      <c r="W178" s="106">
        <f t="shared" si="13"/>
        <v>0</v>
      </c>
    </row>
    <row r="179" spans="1:23" hidden="1" x14ac:dyDescent="0.25">
      <c r="A179" s="98" t="s">
        <v>597</v>
      </c>
      <c r="B179" s="93" t="s">
        <v>598</v>
      </c>
      <c r="C179" s="94">
        <v>0</v>
      </c>
      <c r="D179" s="97">
        <v>0</v>
      </c>
      <c r="E179" s="94">
        <v>0</v>
      </c>
      <c r="F179" s="97">
        <v>0</v>
      </c>
      <c r="G179" s="94">
        <v>0</v>
      </c>
      <c r="H179" s="97">
        <v>0</v>
      </c>
      <c r="I179" s="94">
        <v>0</v>
      </c>
      <c r="J179" s="97">
        <v>0</v>
      </c>
      <c r="K179" s="94">
        <v>0</v>
      </c>
      <c r="L179" s="97">
        <v>0</v>
      </c>
      <c r="M179" s="94">
        <v>0</v>
      </c>
      <c r="N179" s="97">
        <v>0</v>
      </c>
      <c r="O179" s="94">
        <v>0</v>
      </c>
      <c r="P179" s="97">
        <v>0</v>
      </c>
      <c r="Q179" s="94">
        <v>0</v>
      </c>
      <c r="R179" s="97">
        <v>0</v>
      </c>
      <c r="S179" s="94">
        <v>0</v>
      </c>
      <c r="T179" s="97">
        <v>0</v>
      </c>
      <c r="U179" s="181">
        <f t="shared" si="16"/>
        <v>0</v>
      </c>
      <c r="V179" s="97">
        <f t="shared" si="16"/>
        <v>0</v>
      </c>
      <c r="W179" s="106">
        <f t="shared" si="13"/>
        <v>0</v>
      </c>
    </row>
    <row r="180" spans="1:23" hidden="1" x14ac:dyDescent="0.25">
      <c r="A180" s="93" t="s">
        <v>599</v>
      </c>
      <c r="B180" s="93" t="s">
        <v>600</v>
      </c>
      <c r="C180" s="94">
        <v>0</v>
      </c>
      <c r="D180" s="97">
        <v>0</v>
      </c>
      <c r="E180" s="94">
        <v>0</v>
      </c>
      <c r="F180" s="97">
        <v>0</v>
      </c>
      <c r="G180" s="94">
        <v>0</v>
      </c>
      <c r="H180" s="97">
        <v>0</v>
      </c>
      <c r="I180" s="94">
        <v>0</v>
      </c>
      <c r="J180" s="97">
        <v>0</v>
      </c>
      <c r="K180" s="94">
        <v>0</v>
      </c>
      <c r="L180" s="97">
        <v>0</v>
      </c>
      <c r="M180" s="94">
        <v>0</v>
      </c>
      <c r="N180" s="97">
        <v>0</v>
      </c>
      <c r="O180" s="94">
        <v>0</v>
      </c>
      <c r="P180" s="97">
        <v>0</v>
      </c>
      <c r="Q180" s="94">
        <v>0</v>
      </c>
      <c r="R180" s="97">
        <v>0</v>
      </c>
      <c r="S180" s="94">
        <v>0</v>
      </c>
      <c r="T180" s="97">
        <v>0</v>
      </c>
      <c r="U180" s="181">
        <f t="shared" si="16"/>
        <v>0</v>
      </c>
      <c r="V180" s="97">
        <f t="shared" si="16"/>
        <v>0</v>
      </c>
      <c r="W180" s="106">
        <f t="shared" si="13"/>
        <v>0</v>
      </c>
    </row>
    <row r="181" spans="1:23" hidden="1" x14ac:dyDescent="0.25">
      <c r="A181" s="98" t="s">
        <v>601</v>
      </c>
      <c r="B181" s="93" t="s">
        <v>602</v>
      </c>
      <c r="C181" s="94">
        <v>0</v>
      </c>
      <c r="D181" s="97">
        <v>0</v>
      </c>
      <c r="E181" s="94">
        <v>0</v>
      </c>
      <c r="F181" s="97">
        <v>0</v>
      </c>
      <c r="G181" s="94">
        <v>0</v>
      </c>
      <c r="H181" s="97">
        <v>0</v>
      </c>
      <c r="I181" s="94">
        <v>0</v>
      </c>
      <c r="J181" s="97">
        <v>0</v>
      </c>
      <c r="K181" s="94">
        <v>0</v>
      </c>
      <c r="L181" s="97">
        <v>0</v>
      </c>
      <c r="M181" s="94">
        <v>0</v>
      </c>
      <c r="N181" s="97">
        <v>0</v>
      </c>
      <c r="O181" s="94">
        <v>0</v>
      </c>
      <c r="P181" s="97">
        <v>0</v>
      </c>
      <c r="Q181" s="94">
        <v>0</v>
      </c>
      <c r="R181" s="97">
        <v>0</v>
      </c>
      <c r="S181" s="94">
        <v>0</v>
      </c>
      <c r="T181" s="97">
        <v>0</v>
      </c>
      <c r="U181" s="181">
        <f t="shared" si="16"/>
        <v>0</v>
      </c>
      <c r="V181" s="97">
        <f t="shared" si="16"/>
        <v>0</v>
      </c>
      <c r="W181" s="106">
        <f t="shared" si="13"/>
        <v>0</v>
      </c>
    </row>
    <row r="182" spans="1:23" hidden="1" x14ac:dyDescent="0.25">
      <c r="A182" s="98" t="s">
        <v>603</v>
      </c>
      <c r="B182" s="93" t="s">
        <v>604</v>
      </c>
      <c r="C182" s="94">
        <v>0</v>
      </c>
      <c r="D182" s="97">
        <v>0</v>
      </c>
      <c r="E182" s="94">
        <v>0</v>
      </c>
      <c r="F182" s="97">
        <v>0</v>
      </c>
      <c r="G182" s="94">
        <v>0</v>
      </c>
      <c r="H182" s="97">
        <v>0</v>
      </c>
      <c r="I182" s="94">
        <v>0</v>
      </c>
      <c r="J182" s="97">
        <v>0</v>
      </c>
      <c r="K182" s="94">
        <v>0</v>
      </c>
      <c r="L182" s="97">
        <v>0</v>
      </c>
      <c r="M182" s="94">
        <v>0</v>
      </c>
      <c r="N182" s="97">
        <v>0</v>
      </c>
      <c r="O182" s="94">
        <v>0</v>
      </c>
      <c r="P182" s="97">
        <v>0</v>
      </c>
      <c r="Q182" s="94">
        <v>0</v>
      </c>
      <c r="R182" s="97">
        <v>0</v>
      </c>
      <c r="S182" s="94">
        <v>0</v>
      </c>
      <c r="T182" s="97">
        <v>0</v>
      </c>
      <c r="U182" s="181">
        <f t="shared" si="16"/>
        <v>0</v>
      </c>
      <c r="V182" s="97">
        <f t="shared" si="16"/>
        <v>0</v>
      </c>
      <c r="W182" s="106">
        <f t="shared" si="13"/>
        <v>0</v>
      </c>
    </row>
    <row r="183" spans="1:23" hidden="1" x14ac:dyDescent="0.25">
      <c r="A183" s="98" t="s">
        <v>605</v>
      </c>
      <c r="B183" s="93" t="s">
        <v>606</v>
      </c>
      <c r="C183" s="94">
        <v>0</v>
      </c>
      <c r="D183" s="97">
        <v>0</v>
      </c>
      <c r="E183" s="94">
        <v>0</v>
      </c>
      <c r="F183" s="97">
        <v>0</v>
      </c>
      <c r="G183" s="94">
        <v>0</v>
      </c>
      <c r="H183" s="97">
        <v>0</v>
      </c>
      <c r="I183" s="94">
        <v>0</v>
      </c>
      <c r="J183" s="97">
        <v>0</v>
      </c>
      <c r="K183" s="94">
        <v>0</v>
      </c>
      <c r="L183" s="97">
        <v>0</v>
      </c>
      <c r="M183" s="94">
        <v>0</v>
      </c>
      <c r="N183" s="97">
        <v>0</v>
      </c>
      <c r="O183" s="94">
        <v>0</v>
      </c>
      <c r="P183" s="97">
        <v>0</v>
      </c>
      <c r="Q183" s="94">
        <v>0</v>
      </c>
      <c r="R183" s="97">
        <v>0</v>
      </c>
      <c r="S183" s="94">
        <v>0</v>
      </c>
      <c r="T183" s="97">
        <v>0</v>
      </c>
      <c r="U183" s="181">
        <f t="shared" si="16"/>
        <v>0</v>
      </c>
      <c r="V183" s="97">
        <f t="shared" si="16"/>
        <v>0</v>
      </c>
      <c r="W183" s="106">
        <f t="shared" si="13"/>
        <v>0</v>
      </c>
    </row>
    <row r="184" spans="1:23" x14ac:dyDescent="0.25">
      <c r="A184" s="98" t="s">
        <v>607</v>
      </c>
      <c r="B184" s="93" t="s">
        <v>608</v>
      </c>
      <c r="C184" s="94">
        <v>0</v>
      </c>
      <c r="D184" s="97">
        <v>0</v>
      </c>
      <c r="E184" s="94">
        <v>0</v>
      </c>
      <c r="F184" s="97">
        <v>0</v>
      </c>
      <c r="G184" s="94">
        <v>0</v>
      </c>
      <c r="H184" s="97">
        <v>0</v>
      </c>
      <c r="I184" s="94">
        <v>0</v>
      </c>
      <c r="J184" s="97">
        <v>0</v>
      </c>
      <c r="K184" s="94">
        <v>0</v>
      </c>
      <c r="L184" s="97">
        <v>0</v>
      </c>
      <c r="M184" s="94">
        <v>0</v>
      </c>
      <c r="N184" s="97">
        <v>0</v>
      </c>
      <c r="O184" s="94">
        <v>1</v>
      </c>
      <c r="P184" s="97">
        <v>0</v>
      </c>
      <c r="Q184" s="94">
        <v>0</v>
      </c>
      <c r="R184" s="97">
        <v>0</v>
      </c>
      <c r="S184" s="94">
        <v>0</v>
      </c>
      <c r="T184" s="97">
        <v>0</v>
      </c>
      <c r="U184" s="181">
        <f t="shared" si="16"/>
        <v>1</v>
      </c>
      <c r="V184" s="97">
        <f t="shared" si="16"/>
        <v>0</v>
      </c>
      <c r="W184" s="106">
        <f t="shared" si="13"/>
        <v>1</v>
      </c>
    </row>
    <row r="185" spans="1:23" hidden="1" x14ac:dyDescent="0.25">
      <c r="A185" s="98" t="s">
        <v>609</v>
      </c>
      <c r="B185" s="93" t="s">
        <v>610</v>
      </c>
      <c r="C185" s="94">
        <v>0</v>
      </c>
      <c r="D185" s="97">
        <v>0</v>
      </c>
      <c r="E185" s="94">
        <v>0</v>
      </c>
      <c r="F185" s="97">
        <v>0</v>
      </c>
      <c r="G185" s="94">
        <v>0</v>
      </c>
      <c r="H185" s="97">
        <v>0</v>
      </c>
      <c r="I185" s="94">
        <v>0</v>
      </c>
      <c r="J185" s="97">
        <v>0</v>
      </c>
      <c r="K185" s="94">
        <v>0</v>
      </c>
      <c r="L185" s="97">
        <v>0</v>
      </c>
      <c r="M185" s="94">
        <v>0</v>
      </c>
      <c r="N185" s="97">
        <v>0</v>
      </c>
      <c r="O185" s="94">
        <v>0</v>
      </c>
      <c r="P185" s="97">
        <v>0</v>
      </c>
      <c r="Q185" s="94">
        <v>0</v>
      </c>
      <c r="R185" s="97">
        <v>0</v>
      </c>
      <c r="S185" s="94">
        <v>0</v>
      </c>
      <c r="T185" s="97">
        <v>0</v>
      </c>
      <c r="U185" s="181">
        <f t="shared" si="16"/>
        <v>0</v>
      </c>
      <c r="V185" s="97">
        <f t="shared" si="16"/>
        <v>0</v>
      </c>
      <c r="W185" s="106">
        <f t="shared" ref="W185:W215" si="17">SUM(U185:V185)</f>
        <v>0</v>
      </c>
    </row>
    <row r="186" spans="1:23" hidden="1" x14ac:dyDescent="0.25">
      <c r="A186" s="93" t="s">
        <v>611</v>
      </c>
      <c r="B186" s="93" t="s">
        <v>612</v>
      </c>
      <c r="C186" s="94">
        <v>0</v>
      </c>
      <c r="D186" s="97">
        <v>0</v>
      </c>
      <c r="E186" s="94">
        <v>0</v>
      </c>
      <c r="F186" s="97">
        <v>0</v>
      </c>
      <c r="G186" s="94">
        <v>0</v>
      </c>
      <c r="H186" s="97">
        <v>0</v>
      </c>
      <c r="I186" s="94">
        <v>0</v>
      </c>
      <c r="J186" s="97">
        <v>0</v>
      </c>
      <c r="K186" s="94">
        <v>0</v>
      </c>
      <c r="L186" s="97">
        <v>0</v>
      </c>
      <c r="M186" s="94">
        <v>0</v>
      </c>
      <c r="N186" s="97">
        <v>0</v>
      </c>
      <c r="O186" s="94">
        <v>0</v>
      </c>
      <c r="P186" s="97">
        <v>0</v>
      </c>
      <c r="Q186" s="94">
        <v>0</v>
      </c>
      <c r="R186" s="97">
        <v>0</v>
      </c>
      <c r="S186" s="94">
        <v>0</v>
      </c>
      <c r="T186" s="97">
        <v>0</v>
      </c>
      <c r="U186" s="181">
        <f t="shared" si="16"/>
        <v>0</v>
      </c>
      <c r="V186" s="97">
        <f t="shared" si="16"/>
        <v>0</v>
      </c>
      <c r="W186" s="106">
        <f t="shared" si="17"/>
        <v>0</v>
      </c>
    </row>
    <row r="187" spans="1:23" hidden="1" x14ac:dyDescent="0.25">
      <c r="A187" s="93" t="s">
        <v>613</v>
      </c>
      <c r="B187" s="93" t="s">
        <v>614</v>
      </c>
      <c r="C187" s="94">
        <v>0</v>
      </c>
      <c r="D187" s="97">
        <v>0</v>
      </c>
      <c r="E187" s="94">
        <v>0</v>
      </c>
      <c r="F187" s="97">
        <v>0</v>
      </c>
      <c r="G187" s="94">
        <v>0</v>
      </c>
      <c r="H187" s="97">
        <v>0</v>
      </c>
      <c r="I187" s="94">
        <v>0</v>
      </c>
      <c r="J187" s="97">
        <v>0</v>
      </c>
      <c r="K187" s="94">
        <v>0</v>
      </c>
      <c r="L187" s="97">
        <v>0</v>
      </c>
      <c r="M187" s="94">
        <v>0</v>
      </c>
      <c r="N187" s="97">
        <v>0</v>
      </c>
      <c r="O187" s="94">
        <v>0</v>
      </c>
      <c r="P187" s="97">
        <v>0</v>
      </c>
      <c r="Q187" s="94">
        <v>0</v>
      </c>
      <c r="R187" s="97">
        <v>0</v>
      </c>
      <c r="S187" s="94">
        <v>0</v>
      </c>
      <c r="T187" s="97">
        <v>0</v>
      </c>
      <c r="U187" s="181">
        <f t="shared" si="16"/>
        <v>0</v>
      </c>
      <c r="V187" s="97">
        <f t="shared" si="16"/>
        <v>0</v>
      </c>
      <c r="W187" s="106">
        <f t="shared" si="17"/>
        <v>0</v>
      </c>
    </row>
    <row r="188" spans="1:23" x14ac:dyDescent="0.25">
      <c r="A188" s="98" t="s">
        <v>615</v>
      </c>
      <c r="B188" s="93" t="s">
        <v>616</v>
      </c>
      <c r="C188" s="94">
        <v>0</v>
      </c>
      <c r="D188" s="97">
        <v>0</v>
      </c>
      <c r="E188" s="94">
        <v>0</v>
      </c>
      <c r="F188" s="97">
        <v>0</v>
      </c>
      <c r="G188" s="94">
        <v>0</v>
      </c>
      <c r="H188" s="97">
        <v>0</v>
      </c>
      <c r="I188" s="94">
        <v>0</v>
      </c>
      <c r="J188" s="97">
        <v>0</v>
      </c>
      <c r="K188" s="94">
        <v>0</v>
      </c>
      <c r="L188" s="97">
        <v>1</v>
      </c>
      <c r="M188" s="94">
        <v>0</v>
      </c>
      <c r="N188" s="97">
        <v>0</v>
      </c>
      <c r="O188" s="94">
        <v>0</v>
      </c>
      <c r="P188" s="97">
        <v>0</v>
      </c>
      <c r="Q188" s="94">
        <v>0</v>
      </c>
      <c r="R188" s="97">
        <v>0</v>
      </c>
      <c r="S188" s="94">
        <v>0</v>
      </c>
      <c r="T188" s="97">
        <v>0</v>
      </c>
      <c r="U188" s="181">
        <f t="shared" si="16"/>
        <v>0</v>
      </c>
      <c r="V188" s="97">
        <f t="shared" si="16"/>
        <v>1</v>
      </c>
      <c r="W188" s="106">
        <f t="shared" si="17"/>
        <v>1</v>
      </c>
    </row>
    <row r="189" spans="1:23" hidden="1" x14ac:dyDescent="0.25">
      <c r="A189" s="98" t="s">
        <v>617</v>
      </c>
      <c r="B189" s="93" t="s">
        <v>618</v>
      </c>
      <c r="C189" s="94">
        <v>0</v>
      </c>
      <c r="D189" s="97">
        <v>0</v>
      </c>
      <c r="E189" s="94">
        <v>0</v>
      </c>
      <c r="F189" s="97">
        <v>0</v>
      </c>
      <c r="G189" s="94">
        <v>0</v>
      </c>
      <c r="H189" s="97">
        <v>0</v>
      </c>
      <c r="I189" s="94">
        <v>0</v>
      </c>
      <c r="J189" s="97">
        <v>0</v>
      </c>
      <c r="K189" s="94">
        <v>0</v>
      </c>
      <c r="L189" s="97">
        <v>0</v>
      </c>
      <c r="M189" s="94">
        <v>0</v>
      </c>
      <c r="N189" s="97">
        <v>0</v>
      </c>
      <c r="O189" s="94">
        <v>0</v>
      </c>
      <c r="P189" s="97">
        <v>0</v>
      </c>
      <c r="Q189" s="94">
        <v>0</v>
      </c>
      <c r="R189" s="97">
        <v>0</v>
      </c>
      <c r="S189" s="94">
        <v>0</v>
      </c>
      <c r="T189" s="97">
        <v>0</v>
      </c>
      <c r="U189" s="181">
        <f t="shared" si="16"/>
        <v>0</v>
      </c>
      <c r="V189" s="97">
        <f t="shared" si="16"/>
        <v>0</v>
      </c>
      <c r="W189" s="106">
        <f t="shared" si="17"/>
        <v>0</v>
      </c>
    </row>
    <row r="190" spans="1:23" hidden="1" x14ac:dyDescent="0.25">
      <c r="A190" s="98" t="s">
        <v>619</v>
      </c>
      <c r="B190" s="93" t="s">
        <v>620</v>
      </c>
      <c r="C190" s="94">
        <v>0</v>
      </c>
      <c r="D190" s="97">
        <v>0</v>
      </c>
      <c r="E190" s="94">
        <v>0</v>
      </c>
      <c r="F190" s="97">
        <v>0</v>
      </c>
      <c r="G190" s="94">
        <v>0</v>
      </c>
      <c r="H190" s="97">
        <v>0</v>
      </c>
      <c r="I190" s="94">
        <v>0</v>
      </c>
      <c r="J190" s="97">
        <v>0</v>
      </c>
      <c r="K190" s="94">
        <v>0</v>
      </c>
      <c r="L190" s="97">
        <v>0</v>
      </c>
      <c r="M190" s="94">
        <v>0</v>
      </c>
      <c r="N190" s="97">
        <v>0</v>
      </c>
      <c r="O190" s="94">
        <v>0</v>
      </c>
      <c r="P190" s="97">
        <v>0</v>
      </c>
      <c r="Q190" s="94">
        <v>0</v>
      </c>
      <c r="R190" s="97">
        <v>0</v>
      </c>
      <c r="S190" s="94">
        <v>0</v>
      </c>
      <c r="T190" s="97">
        <v>0</v>
      </c>
      <c r="U190" s="181">
        <f t="shared" si="16"/>
        <v>0</v>
      </c>
      <c r="V190" s="97">
        <f t="shared" si="16"/>
        <v>0</v>
      </c>
      <c r="W190" s="106">
        <f t="shared" si="17"/>
        <v>0</v>
      </c>
    </row>
    <row r="191" spans="1:23" hidden="1" x14ac:dyDescent="0.25">
      <c r="A191" s="93" t="s">
        <v>621</v>
      </c>
      <c r="B191" s="93" t="s">
        <v>622</v>
      </c>
      <c r="C191" s="94">
        <v>0</v>
      </c>
      <c r="D191" s="97">
        <v>0</v>
      </c>
      <c r="E191" s="94">
        <v>0</v>
      </c>
      <c r="F191" s="97">
        <v>0</v>
      </c>
      <c r="G191" s="94">
        <v>0</v>
      </c>
      <c r="H191" s="97">
        <v>0</v>
      </c>
      <c r="I191" s="94">
        <v>0</v>
      </c>
      <c r="J191" s="97">
        <v>0</v>
      </c>
      <c r="K191" s="94">
        <v>0</v>
      </c>
      <c r="L191" s="97">
        <v>0</v>
      </c>
      <c r="M191" s="94">
        <v>0</v>
      </c>
      <c r="N191" s="97">
        <v>0</v>
      </c>
      <c r="O191" s="94">
        <v>0</v>
      </c>
      <c r="P191" s="97">
        <v>0</v>
      </c>
      <c r="Q191" s="94">
        <v>0</v>
      </c>
      <c r="R191" s="97">
        <v>0</v>
      </c>
      <c r="S191" s="94">
        <v>0</v>
      </c>
      <c r="T191" s="97">
        <v>0</v>
      </c>
      <c r="U191" s="181">
        <f t="shared" si="16"/>
        <v>0</v>
      </c>
      <c r="V191" s="97">
        <f t="shared" si="16"/>
        <v>0</v>
      </c>
      <c r="W191" s="106">
        <f t="shared" si="17"/>
        <v>0</v>
      </c>
    </row>
    <row r="192" spans="1:23" hidden="1" x14ac:dyDescent="0.25">
      <c r="A192" s="93" t="s">
        <v>623</v>
      </c>
      <c r="B192" s="93" t="s">
        <v>624</v>
      </c>
      <c r="C192" s="94">
        <v>0</v>
      </c>
      <c r="D192" s="97">
        <v>0</v>
      </c>
      <c r="E192" s="94">
        <v>0</v>
      </c>
      <c r="F192" s="97">
        <v>0</v>
      </c>
      <c r="G192" s="94">
        <v>0</v>
      </c>
      <c r="H192" s="97">
        <v>0</v>
      </c>
      <c r="I192" s="94">
        <v>0</v>
      </c>
      <c r="J192" s="97">
        <v>0</v>
      </c>
      <c r="K192" s="94">
        <v>0</v>
      </c>
      <c r="L192" s="97">
        <v>0</v>
      </c>
      <c r="M192" s="94">
        <v>0</v>
      </c>
      <c r="N192" s="97">
        <v>0</v>
      </c>
      <c r="O192" s="94">
        <v>0</v>
      </c>
      <c r="P192" s="97">
        <v>0</v>
      </c>
      <c r="Q192" s="94">
        <v>0</v>
      </c>
      <c r="R192" s="97">
        <v>0</v>
      </c>
      <c r="S192" s="94">
        <v>0</v>
      </c>
      <c r="T192" s="97">
        <v>0</v>
      </c>
      <c r="U192" s="181">
        <f t="shared" si="16"/>
        <v>0</v>
      </c>
      <c r="V192" s="97">
        <f t="shared" si="16"/>
        <v>0</v>
      </c>
      <c r="W192" s="106">
        <f t="shared" si="17"/>
        <v>0</v>
      </c>
    </row>
    <row r="193" spans="1:23" hidden="1" x14ac:dyDescent="0.25">
      <c r="A193" s="98" t="s">
        <v>625</v>
      </c>
      <c r="B193" s="93" t="s">
        <v>626</v>
      </c>
      <c r="C193" s="94">
        <v>0</v>
      </c>
      <c r="D193" s="97">
        <v>0</v>
      </c>
      <c r="E193" s="94">
        <v>0</v>
      </c>
      <c r="F193" s="97">
        <v>0</v>
      </c>
      <c r="G193" s="94">
        <v>0</v>
      </c>
      <c r="H193" s="97">
        <v>0</v>
      </c>
      <c r="I193" s="94">
        <v>0</v>
      </c>
      <c r="J193" s="97">
        <v>0</v>
      </c>
      <c r="K193" s="94">
        <v>0</v>
      </c>
      <c r="L193" s="97">
        <v>0</v>
      </c>
      <c r="M193" s="94">
        <v>0</v>
      </c>
      <c r="N193" s="97">
        <v>0</v>
      </c>
      <c r="O193" s="94">
        <v>0</v>
      </c>
      <c r="P193" s="97">
        <v>0</v>
      </c>
      <c r="Q193" s="94">
        <v>0</v>
      </c>
      <c r="R193" s="97">
        <v>0</v>
      </c>
      <c r="S193" s="94">
        <v>0</v>
      </c>
      <c r="T193" s="97">
        <v>0</v>
      </c>
      <c r="U193" s="181">
        <f t="shared" si="16"/>
        <v>0</v>
      </c>
      <c r="V193" s="97">
        <f t="shared" si="16"/>
        <v>0</v>
      </c>
      <c r="W193" s="106">
        <f t="shared" si="17"/>
        <v>0</v>
      </c>
    </row>
    <row r="194" spans="1:23" hidden="1" x14ac:dyDescent="0.25">
      <c r="A194" s="98" t="s">
        <v>627</v>
      </c>
      <c r="B194" s="93" t="s">
        <v>628</v>
      </c>
      <c r="C194" s="94">
        <v>0</v>
      </c>
      <c r="D194" s="97">
        <v>0</v>
      </c>
      <c r="E194" s="94">
        <v>0</v>
      </c>
      <c r="F194" s="97">
        <v>0</v>
      </c>
      <c r="G194" s="94">
        <v>0</v>
      </c>
      <c r="H194" s="97">
        <v>0</v>
      </c>
      <c r="I194" s="94">
        <v>0</v>
      </c>
      <c r="J194" s="97">
        <v>0</v>
      </c>
      <c r="K194" s="94">
        <v>0</v>
      </c>
      <c r="L194" s="97">
        <v>0</v>
      </c>
      <c r="M194" s="94">
        <v>0</v>
      </c>
      <c r="N194" s="97">
        <v>0</v>
      </c>
      <c r="O194" s="94">
        <v>0</v>
      </c>
      <c r="P194" s="97">
        <v>0</v>
      </c>
      <c r="Q194" s="94">
        <v>0</v>
      </c>
      <c r="R194" s="97">
        <v>0</v>
      </c>
      <c r="S194" s="94">
        <v>0</v>
      </c>
      <c r="T194" s="97">
        <v>0</v>
      </c>
      <c r="U194" s="181">
        <f t="shared" si="16"/>
        <v>0</v>
      </c>
      <c r="V194" s="97">
        <f t="shared" si="16"/>
        <v>0</v>
      </c>
      <c r="W194" s="106">
        <f t="shared" si="17"/>
        <v>0</v>
      </c>
    </row>
    <row r="195" spans="1:23" hidden="1" x14ac:dyDescent="0.25">
      <c r="A195" s="93" t="s">
        <v>629</v>
      </c>
      <c r="B195" s="93" t="s">
        <v>630</v>
      </c>
      <c r="C195" s="94">
        <v>0</v>
      </c>
      <c r="D195" s="97">
        <v>0</v>
      </c>
      <c r="E195" s="94">
        <v>0</v>
      </c>
      <c r="F195" s="97">
        <v>0</v>
      </c>
      <c r="G195" s="94">
        <v>0</v>
      </c>
      <c r="H195" s="97">
        <v>0</v>
      </c>
      <c r="I195" s="94">
        <v>0</v>
      </c>
      <c r="J195" s="97">
        <v>0</v>
      </c>
      <c r="K195" s="94">
        <v>0</v>
      </c>
      <c r="L195" s="97">
        <v>0</v>
      </c>
      <c r="M195" s="94">
        <v>0</v>
      </c>
      <c r="N195" s="97">
        <v>0</v>
      </c>
      <c r="O195" s="94">
        <v>0</v>
      </c>
      <c r="P195" s="97">
        <v>0</v>
      </c>
      <c r="Q195" s="94">
        <v>0</v>
      </c>
      <c r="R195" s="97">
        <v>0</v>
      </c>
      <c r="S195" s="94">
        <v>0</v>
      </c>
      <c r="T195" s="97">
        <v>0</v>
      </c>
      <c r="U195" s="181">
        <f t="shared" si="16"/>
        <v>0</v>
      </c>
      <c r="V195" s="97">
        <f t="shared" si="16"/>
        <v>0</v>
      </c>
      <c r="W195" s="106">
        <f t="shared" si="17"/>
        <v>0</v>
      </c>
    </row>
    <row r="196" spans="1:23" hidden="1" x14ac:dyDescent="0.25">
      <c r="A196" s="96" t="s">
        <v>684</v>
      </c>
      <c r="B196" s="93" t="s">
        <v>683</v>
      </c>
      <c r="C196" s="94">
        <v>0</v>
      </c>
      <c r="D196" s="97">
        <v>0</v>
      </c>
      <c r="E196" s="94">
        <v>0</v>
      </c>
      <c r="F196" s="97">
        <v>0</v>
      </c>
      <c r="G196" s="94">
        <v>0</v>
      </c>
      <c r="H196" s="97">
        <v>0</v>
      </c>
      <c r="I196" s="94">
        <v>0</v>
      </c>
      <c r="J196" s="97">
        <v>0</v>
      </c>
      <c r="K196" s="94">
        <v>0</v>
      </c>
      <c r="L196" s="97">
        <v>0</v>
      </c>
      <c r="M196" s="94">
        <v>0</v>
      </c>
      <c r="N196" s="97">
        <v>0</v>
      </c>
      <c r="O196" s="94">
        <v>0</v>
      </c>
      <c r="P196" s="97">
        <v>0</v>
      </c>
      <c r="Q196" s="94">
        <v>0</v>
      </c>
      <c r="R196" s="97">
        <v>0</v>
      </c>
      <c r="S196" s="94">
        <v>0</v>
      </c>
      <c r="T196" s="97">
        <v>0</v>
      </c>
      <c r="U196" s="181">
        <f t="shared" si="16"/>
        <v>0</v>
      </c>
      <c r="V196" s="97">
        <f t="shared" si="16"/>
        <v>0</v>
      </c>
      <c r="W196" s="106">
        <f t="shared" si="17"/>
        <v>0</v>
      </c>
    </row>
    <row r="197" spans="1:23" hidden="1" x14ac:dyDescent="0.25">
      <c r="A197" s="93" t="s">
        <v>631</v>
      </c>
      <c r="B197" s="93" t="s">
        <v>632</v>
      </c>
      <c r="C197" s="94">
        <v>0</v>
      </c>
      <c r="D197" s="97">
        <v>0</v>
      </c>
      <c r="E197" s="94">
        <v>0</v>
      </c>
      <c r="F197" s="97">
        <v>0</v>
      </c>
      <c r="G197" s="94">
        <v>0</v>
      </c>
      <c r="H197" s="97">
        <v>0</v>
      </c>
      <c r="I197" s="94">
        <v>0</v>
      </c>
      <c r="J197" s="97">
        <v>0</v>
      </c>
      <c r="K197" s="94">
        <v>0</v>
      </c>
      <c r="L197" s="97">
        <v>0</v>
      </c>
      <c r="M197" s="94">
        <v>0</v>
      </c>
      <c r="N197" s="97">
        <v>0</v>
      </c>
      <c r="O197" s="94">
        <v>0</v>
      </c>
      <c r="P197" s="97">
        <v>0</v>
      </c>
      <c r="Q197" s="94">
        <v>0</v>
      </c>
      <c r="R197" s="97">
        <v>0</v>
      </c>
      <c r="S197" s="94">
        <v>0</v>
      </c>
      <c r="T197" s="97">
        <v>0</v>
      </c>
      <c r="U197" s="181">
        <f t="shared" si="16"/>
        <v>0</v>
      </c>
      <c r="V197" s="97">
        <f t="shared" si="16"/>
        <v>0</v>
      </c>
      <c r="W197" s="106">
        <f t="shared" si="17"/>
        <v>0</v>
      </c>
    </row>
    <row r="198" spans="1:23" hidden="1" x14ac:dyDescent="0.25">
      <c r="A198" s="93" t="s">
        <v>633</v>
      </c>
      <c r="B198" s="93" t="s">
        <v>634</v>
      </c>
      <c r="C198" s="94">
        <v>0</v>
      </c>
      <c r="D198" s="97">
        <v>0</v>
      </c>
      <c r="E198" s="94">
        <v>0</v>
      </c>
      <c r="F198" s="97">
        <v>0</v>
      </c>
      <c r="G198" s="94">
        <v>0</v>
      </c>
      <c r="H198" s="97">
        <v>0</v>
      </c>
      <c r="I198" s="94">
        <v>0</v>
      </c>
      <c r="J198" s="97">
        <v>0</v>
      </c>
      <c r="K198" s="94">
        <v>0</v>
      </c>
      <c r="L198" s="97">
        <v>0</v>
      </c>
      <c r="M198" s="94">
        <v>0</v>
      </c>
      <c r="N198" s="97">
        <v>0</v>
      </c>
      <c r="O198" s="94">
        <v>0</v>
      </c>
      <c r="P198" s="97">
        <v>0</v>
      </c>
      <c r="Q198" s="94">
        <v>0</v>
      </c>
      <c r="R198" s="97">
        <v>0</v>
      </c>
      <c r="S198" s="94">
        <v>0</v>
      </c>
      <c r="T198" s="97">
        <v>0</v>
      </c>
      <c r="U198" s="181">
        <f t="shared" si="16"/>
        <v>0</v>
      </c>
      <c r="V198" s="97">
        <f t="shared" si="16"/>
        <v>0</v>
      </c>
      <c r="W198" s="106">
        <f t="shared" si="17"/>
        <v>0</v>
      </c>
    </row>
    <row r="199" spans="1:23" hidden="1" x14ac:dyDescent="0.25">
      <c r="A199" s="93" t="s">
        <v>635</v>
      </c>
      <c r="B199" s="93" t="s">
        <v>636</v>
      </c>
      <c r="C199" s="94">
        <v>0</v>
      </c>
      <c r="D199" s="97">
        <v>0</v>
      </c>
      <c r="E199" s="94">
        <v>0</v>
      </c>
      <c r="F199" s="97">
        <v>0</v>
      </c>
      <c r="G199" s="94">
        <v>0</v>
      </c>
      <c r="H199" s="97">
        <v>0</v>
      </c>
      <c r="I199" s="94">
        <v>0</v>
      </c>
      <c r="J199" s="97">
        <v>0</v>
      </c>
      <c r="K199" s="94">
        <v>0</v>
      </c>
      <c r="L199" s="97">
        <v>0</v>
      </c>
      <c r="M199" s="94">
        <v>0</v>
      </c>
      <c r="N199" s="97">
        <v>0</v>
      </c>
      <c r="O199" s="94">
        <v>0</v>
      </c>
      <c r="P199" s="97">
        <v>0</v>
      </c>
      <c r="Q199" s="94">
        <v>0</v>
      </c>
      <c r="R199" s="97">
        <v>0</v>
      </c>
      <c r="S199" s="94">
        <v>0</v>
      </c>
      <c r="T199" s="97">
        <v>0</v>
      </c>
      <c r="U199" s="181">
        <f t="shared" si="16"/>
        <v>0</v>
      </c>
      <c r="V199" s="97">
        <f t="shared" si="16"/>
        <v>0</v>
      </c>
      <c r="W199" s="106">
        <f t="shared" si="17"/>
        <v>0</v>
      </c>
    </row>
    <row r="200" spans="1:23" hidden="1" x14ac:dyDescent="0.25">
      <c r="A200" s="93" t="s">
        <v>637</v>
      </c>
      <c r="B200" s="93" t="s">
        <v>638</v>
      </c>
      <c r="C200" s="94">
        <v>0</v>
      </c>
      <c r="D200" s="97">
        <v>0</v>
      </c>
      <c r="E200" s="94">
        <v>0</v>
      </c>
      <c r="F200" s="97">
        <v>0</v>
      </c>
      <c r="G200" s="94">
        <v>0</v>
      </c>
      <c r="H200" s="97">
        <v>0</v>
      </c>
      <c r="I200" s="94">
        <v>0</v>
      </c>
      <c r="J200" s="97">
        <v>0</v>
      </c>
      <c r="K200" s="94">
        <v>0</v>
      </c>
      <c r="L200" s="97">
        <v>0</v>
      </c>
      <c r="M200" s="94">
        <v>0</v>
      </c>
      <c r="N200" s="97">
        <v>0</v>
      </c>
      <c r="O200" s="94">
        <v>0</v>
      </c>
      <c r="P200" s="97">
        <v>0</v>
      </c>
      <c r="Q200" s="94">
        <v>0</v>
      </c>
      <c r="R200" s="97">
        <v>0</v>
      </c>
      <c r="S200" s="94">
        <v>0</v>
      </c>
      <c r="T200" s="97">
        <v>0</v>
      </c>
      <c r="U200" s="181">
        <f t="shared" si="16"/>
        <v>0</v>
      </c>
      <c r="V200" s="97">
        <f t="shared" si="16"/>
        <v>0</v>
      </c>
      <c r="W200" s="106">
        <f t="shared" si="17"/>
        <v>0</v>
      </c>
    </row>
    <row r="201" spans="1:23" hidden="1" x14ac:dyDescent="0.25">
      <c r="A201" s="98" t="s">
        <v>639</v>
      </c>
      <c r="B201" s="93" t="s">
        <v>640</v>
      </c>
      <c r="C201" s="94">
        <v>0</v>
      </c>
      <c r="D201" s="97">
        <v>0</v>
      </c>
      <c r="E201" s="94">
        <v>0</v>
      </c>
      <c r="F201" s="97">
        <v>0</v>
      </c>
      <c r="G201" s="94">
        <v>0</v>
      </c>
      <c r="H201" s="97">
        <v>0</v>
      </c>
      <c r="I201" s="94">
        <v>0</v>
      </c>
      <c r="J201" s="97">
        <v>0</v>
      </c>
      <c r="K201" s="94">
        <v>0</v>
      </c>
      <c r="L201" s="97">
        <v>0</v>
      </c>
      <c r="M201" s="94">
        <v>0</v>
      </c>
      <c r="N201" s="97">
        <v>0</v>
      </c>
      <c r="O201" s="94">
        <v>0</v>
      </c>
      <c r="P201" s="97">
        <v>0</v>
      </c>
      <c r="Q201" s="94">
        <v>0</v>
      </c>
      <c r="R201" s="97">
        <v>0</v>
      </c>
      <c r="S201" s="94">
        <v>0</v>
      </c>
      <c r="T201" s="97">
        <v>0</v>
      </c>
      <c r="U201" s="181">
        <f t="shared" si="16"/>
        <v>0</v>
      </c>
      <c r="V201" s="97">
        <f t="shared" si="16"/>
        <v>0</v>
      </c>
      <c r="W201" s="106">
        <f t="shared" si="17"/>
        <v>0</v>
      </c>
    </row>
    <row r="202" spans="1:23" hidden="1" x14ac:dyDescent="0.25">
      <c r="A202" s="98" t="s">
        <v>641</v>
      </c>
      <c r="B202" s="93" t="s">
        <v>642</v>
      </c>
      <c r="C202" s="94">
        <v>0</v>
      </c>
      <c r="D202" s="97">
        <v>0</v>
      </c>
      <c r="E202" s="94">
        <v>0</v>
      </c>
      <c r="F202" s="97">
        <v>0</v>
      </c>
      <c r="G202" s="94">
        <v>0</v>
      </c>
      <c r="H202" s="97">
        <v>0</v>
      </c>
      <c r="I202" s="94">
        <v>0</v>
      </c>
      <c r="J202" s="97">
        <v>0</v>
      </c>
      <c r="K202" s="94">
        <v>0</v>
      </c>
      <c r="L202" s="97">
        <v>0</v>
      </c>
      <c r="M202" s="94">
        <v>0</v>
      </c>
      <c r="N202" s="97">
        <v>0</v>
      </c>
      <c r="O202" s="94">
        <v>0</v>
      </c>
      <c r="P202" s="97">
        <v>0</v>
      </c>
      <c r="Q202" s="94">
        <v>0</v>
      </c>
      <c r="R202" s="97">
        <v>0</v>
      </c>
      <c r="S202" s="94">
        <v>0</v>
      </c>
      <c r="T202" s="97">
        <v>0</v>
      </c>
      <c r="U202" s="181">
        <f t="shared" si="16"/>
        <v>0</v>
      </c>
      <c r="V202" s="97">
        <f t="shared" si="16"/>
        <v>0</v>
      </c>
      <c r="W202" s="106">
        <f t="shared" si="17"/>
        <v>0</v>
      </c>
    </row>
    <row r="203" spans="1:23" hidden="1" x14ac:dyDescent="0.25">
      <c r="A203" s="98" t="s">
        <v>643</v>
      </c>
      <c r="B203" s="93" t="s">
        <v>644</v>
      </c>
      <c r="C203" s="94">
        <v>0</v>
      </c>
      <c r="D203" s="97">
        <v>0</v>
      </c>
      <c r="E203" s="94">
        <v>0</v>
      </c>
      <c r="F203" s="97">
        <v>0</v>
      </c>
      <c r="G203" s="94">
        <v>0</v>
      </c>
      <c r="H203" s="97">
        <v>0</v>
      </c>
      <c r="I203" s="94">
        <v>0</v>
      </c>
      <c r="J203" s="97">
        <v>0</v>
      </c>
      <c r="K203" s="94">
        <v>0</v>
      </c>
      <c r="L203" s="97">
        <v>0</v>
      </c>
      <c r="M203" s="94">
        <v>0</v>
      </c>
      <c r="N203" s="97">
        <v>0</v>
      </c>
      <c r="O203" s="94">
        <v>0</v>
      </c>
      <c r="P203" s="97">
        <v>0</v>
      </c>
      <c r="Q203" s="94">
        <v>0</v>
      </c>
      <c r="R203" s="97">
        <v>0</v>
      </c>
      <c r="S203" s="94">
        <v>0</v>
      </c>
      <c r="T203" s="97">
        <v>0</v>
      </c>
      <c r="U203" s="181">
        <f t="shared" si="16"/>
        <v>0</v>
      </c>
      <c r="V203" s="97">
        <f t="shared" si="16"/>
        <v>0</v>
      </c>
      <c r="W203" s="106">
        <f t="shared" si="17"/>
        <v>0</v>
      </c>
    </row>
    <row r="204" spans="1:23" hidden="1" x14ac:dyDescent="0.25">
      <c r="A204" s="98" t="s">
        <v>645</v>
      </c>
      <c r="B204" s="93" t="s">
        <v>646</v>
      </c>
      <c r="C204" s="94">
        <v>0</v>
      </c>
      <c r="D204" s="97">
        <v>0</v>
      </c>
      <c r="E204" s="94">
        <v>0</v>
      </c>
      <c r="F204" s="97">
        <v>0</v>
      </c>
      <c r="G204" s="94">
        <v>0</v>
      </c>
      <c r="H204" s="97">
        <v>0</v>
      </c>
      <c r="I204" s="94">
        <v>0</v>
      </c>
      <c r="J204" s="97">
        <v>0</v>
      </c>
      <c r="K204" s="94">
        <v>0</v>
      </c>
      <c r="L204" s="97">
        <v>0</v>
      </c>
      <c r="M204" s="94">
        <v>0</v>
      </c>
      <c r="N204" s="97">
        <v>0</v>
      </c>
      <c r="O204" s="94">
        <v>0</v>
      </c>
      <c r="P204" s="97">
        <v>0</v>
      </c>
      <c r="Q204" s="94">
        <v>0</v>
      </c>
      <c r="R204" s="97">
        <v>0</v>
      </c>
      <c r="S204" s="94">
        <v>0</v>
      </c>
      <c r="T204" s="97">
        <v>0</v>
      </c>
      <c r="U204" s="181">
        <f t="shared" si="16"/>
        <v>0</v>
      </c>
      <c r="V204" s="97">
        <f t="shared" si="16"/>
        <v>0</v>
      </c>
      <c r="W204" s="106">
        <f t="shared" si="17"/>
        <v>0</v>
      </c>
    </row>
    <row r="205" spans="1:23" hidden="1" x14ac:dyDescent="0.25">
      <c r="A205" s="98" t="s">
        <v>647</v>
      </c>
      <c r="B205" s="93" t="s">
        <v>648</v>
      </c>
      <c r="C205" s="94">
        <v>0</v>
      </c>
      <c r="D205" s="97">
        <v>0</v>
      </c>
      <c r="E205" s="94">
        <v>0</v>
      </c>
      <c r="F205" s="97">
        <v>0</v>
      </c>
      <c r="G205" s="94">
        <v>0</v>
      </c>
      <c r="H205" s="97">
        <v>0</v>
      </c>
      <c r="I205" s="94">
        <v>0</v>
      </c>
      <c r="J205" s="97">
        <v>0</v>
      </c>
      <c r="K205" s="94">
        <v>0</v>
      </c>
      <c r="L205" s="97">
        <v>0</v>
      </c>
      <c r="M205" s="94">
        <v>0</v>
      </c>
      <c r="N205" s="97">
        <v>0</v>
      </c>
      <c r="O205" s="94">
        <v>0</v>
      </c>
      <c r="P205" s="97">
        <v>0</v>
      </c>
      <c r="Q205" s="94">
        <v>0</v>
      </c>
      <c r="R205" s="97">
        <v>0</v>
      </c>
      <c r="S205" s="94">
        <v>0</v>
      </c>
      <c r="T205" s="97">
        <v>0</v>
      </c>
      <c r="U205" s="181">
        <f t="shared" si="16"/>
        <v>0</v>
      </c>
      <c r="V205" s="97">
        <f t="shared" si="16"/>
        <v>0</v>
      </c>
      <c r="W205" s="106">
        <f t="shared" si="17"/>
        <v>0</v>
      </c>
    </row>
    <row r="206" spans="1:23" hidden="1" x14ac:dyDescent="0.25">
      <c r="A206" s="98" t="s">
        <v>649</v>
      </c>
      <c r="B206" s="93" t="s">
        <v>682</v>
      </c>
      <c r="C206" s="94">
        <v>0</v>
      </c>
      <c r="D206" s="97">
        <v>0</v>
      </c>
      <c r="E206" s="94">
        <v>0</v>
      </c>
      <c r="F206" s="97">
        <v>0</v>
      </c>
      <c r="G206" s="94">
        <v>0</v>
      </c>
      <c r="H206" s="97">
        <v>0</v>
      </c>
      <c r="I206" s="94">
        <v>0</v>
      </c>
      <c r="J206" s="97">
        <v>0</v>
      </c>
      <c r="K206" s="94">
        <v>0</v>
      </c>
      <c r="L206" s="97">
        <v>0</v>
      </c>
      <c r="M206" s="94">
        <v>0</v>
      </c>
      <c r="N206" s="97">
        <v>0</v>
      </c>
      <c r="O206" s="94">
        <v>0</v>
      </c>
      <c r="P206" s="97">
        <v>0</v>
      </c>
      <c r="Q206" s="94">
        <v>0</v>
      </c>
      <c r="R206" s="97">
        <v>0</v>
      </c>
      <c r="S206" s="94">
        <v>0</v>
      </c>
      <c r="T206" s="97">
        <v>0</v>
      </c>
      <c r="U206" s="181">
        <f t="shared" si="16"/>
        <v>0</v>
      </c>
      <c r="V206" s="97">
        <f t="shared" si="16"/>
        <v>0</v>
      </c>
      <c r="W206" s="106">
        <f t="shared" si="17"/>
        <v>0</v>
      </c>
    </row>
    <row r="207" spans="1:23" hidden="1" x14ac:dyDescent="0.25">
      <c r="A207" s="98" t="s">
        <v>650</v>
      </c>
      <c r="B207" s="93" t="s">
        <v>651</v>
      </c>
      <c r="C207" s="94">
        <v>0</v>
      </c>
      <c r="D207" s="97">
        <v>0</v>
      </c>
      <c r="E207" s="94">
        <v>0</v>
      </c>
      <c r="F207" s="97">
        <v>0</v>
      </c>
      <c r="G207" s="94">
        <v>0</v>
      </c>
      <c r="H207" s="97">
        <v>0</v>
      </c>
      <c r="I207" s="94">
        <v>0</v>
      </c>
      <c r="J207" s="97">
        <v>0</v>
      </c>
      <c r="K207" s="94">
        <v>0</v>
      </c>
      <c r="L207" s="97">
        <v>0</v>
      </c>
      <c r="M207" s="94">
        <v>0</v>
      </c>
      <c r="N207" s="97">
        <v>0</v>
      </c>
      <c r="O207" s="94">
        <v>0</v>
      </c>
      <c r="P207" s="97">
        <v>0</v>
      </c>
      <c r="Q207" s="94">
        <v>0</v>
      </c>
      <c r="R207" s="97">
        <v>0</v>
      </c>
      <c r="S207" s="94">
        <v>0</v>
      </c>
      <c r="T207" s="97">
        <v>0</v>
      </c>
      <c r="U207" s="181">
        <f t="shared" si="16"/>
        <v>0</v>
      </c>
      <c r="V207" s="97">
        <f t="shared" si="16"/>
        <v>0</v>
      </c>
      <c r="W207" s="106">
        <f t="shared" si="17"/>
        <v>0</v>
      </c>
    </row>
    <row r="208" spans="1:23" hidden="1" x14ac:dyDescent="0.25">
      <c r="A208" s="98" t="s">
        <v>652</v>
      </c>
      <c r="B208" s="93" t="s">
        <v>653</v>
      </c>
      <c r="C208" s="94">
        <v>0</v>
      </c>
      <c r="D208" s="97">
        <v>0</v>
      </c>
      <c r="E208" s="94">
        <v>0</v>
      </c>
      <c r="F208" s="97">
        <v>0</v>
      </c>
      <c r="G208" s="94">
        <v>0</v>
      </c>
      <c r="H208" s="97">
        <v>0</v>
      </c>
      <c r="I208" s="94">
        <v>0</v>
      </c>
      <c r="J208" s="97">
        <v>0</v>
      </c>
      <c r="K208" s="94">
        <v>0</v>
      </c>
      <c r="L208" s="97">
        <v>0</v>
      </c>
      <c r="M208" s="94">
        <v>0</v>
      </c>
      <c r="N208" s="97">
        <v>0</v>
      </c>
      <c r="O208" s="94">
        <v>0</v>
      </c>
      <c r="P208" s="97">
        <v>0</v>
      </c>
      <c r="Q208" s="94">
        <v>0</v>
      </c>
      <c r="R208" s="97">
        <v>0</v>
      </c>
      <c r="S208" s="94">
        <v>0</v>
      </c>
      <c r="T208" s="97">
        <v>0</v>
      </c>
      <c r="U208" s="181">
        <f t="shared" si="16"/>
        <v>0</v>
      </c>
      <c r="V208" s="97">
        <f t="shared" si="16"/>
        <v>0</v>
      </c>
      <c r="W208" s="106">
        <f t="shared" si="17"/>
        <v>0</v>
      </c>
    </row>
    <row r="209" spans="1:23" hidden="1" x14ac:dyDescent="0.25">
      <c r="A209" s="98" t="s">
        <v>654</v>
      </c>
      <c r="B209" s="93" t="s">
        <v>655</v>
      </c>
      <c r="C209" s="94">
        <v>0</v>
      </c>
      <c r="D209" s="97">
        <v>0</v>
      </c>
      <c r="E209" s="94">
        <v>0</v>
      </c>
      <c r="F209" s="97">
        <v>0</v>
      </c>
      <c r="G209" s="94">
        <v>0</v>
      </c>
      <c r="H209" s="97">
        <v>0</v>
      </c>
      <c r="I209" s="94">
        <v>0</v>
      </c>
      <c r="J209" s="97">
        <v>0</v>
      </c>
      <c r="K209" s="94">
        <v>0</v>
      </c>
      <c r="L209" s="97">
        <v>0</v>
      </c>
      <c r="M209" s="94">
        <v>0</v>
      </c>
      <c r="N209" s="97">
        <v>0</v>
      </c>
      <c r="O209" s="94">
        <v>0</v>
      </c>
      <c r="P209" s="97">
        <v>0</v>
      </c>
      <c r="Q209" s="94">
        <v>0</v>
      </c>
      <c r="R209" s="97">
        <v>0</v>
      </c>
      <c r="S209" s="94">
        <v>0</v>
      </c>
      <c r="T209" s="97">
        <v>0</v>
      </c>
      <c r="U209" s="181">
        <f t="shared" si="16"/>
        <v>0</v>
      </c>
      <c r="V209" s="97">
        <f t="shared" si="16"/>
        <v>0</v>
      </c>
      <c r="W209" s="106">
        <f t="shared" si="17"/>
        <v>0</v>
      </c>
    </row>
    <row r="210" spans="1:23" hidden="1" x14ac:dyDescent="0.25">
      <c r="A210" s="98" t="s">
        <v>656</v>
      </c>
      <c r="B210" s="93" t="s">
        <v>672</v>
      </c>
      <c r="C210" s="94">
        <v>0</v>
      </c>
      <c r="D210" s="97">
        <v>0</v>
      </c>
      <c r="E210" s="94">
        <v>0</v>
      </c>
      <c r="F210" s="97">
        <v>0</v>
      </c>
      <c r="G210" s="94">
        <v>0</v>
      </c>
      <c r="H210" s="97">
        <v>0</v>
      </c>
      <c r="I210" s="94">
        <v>0</v>
      </c>
      <c r="J210" s="97">
        <v>0</v>
      </c>
      <c r="K210" s="94">
        <v>0</v>
      </c>
      <c r="L210" s="97">
        <v>0</v>
      </c>
      <c r="M210" s="94">
        <v>0</v>
      </c>
      <c r="N210" s="97">
        <v>0</v>
      </c>
      <c r="O210" s="94">
        <v>0</v>
      </c>
      <c r="P210" s="97">
        <v>0</v>
      </c>
      <c r="Q210" s="94">
        <v>0</v>
      </c>
      <c r="R210" s="97">
        <v>0</v>
      </c>
      <c r="S210" s="94">
        <v>0</v>
      </c>
      <c r="T210" s="97">
        <v>0</v>
      </c>
      <c r="U210" s="181">
        <f t="shared" si="16"/>
        <v>0</v>
      </c>
      <c r="V210" s="97">
        <f t="shared" si="16"/>
        <v>0</v>
      </c>
      <c r="W210" s="106">
        <f t="shared" si="17"/>
        <v>0</v>
      </c>
    </row>
    <row r="211" spans="1:23" hidden="1" x14ac:dyDescent="0.25">
      <c r="A211" s="98" t="s">
        <v>657</v>
      </c>
      <c r="B211" s="93" t="s">
        <v>658</v>
      </c>
      <c r="C211" s="94">
        <v>0</v>
      </c>
      <c r="D211" s="97">
        <v>0</v>
      </c>
      <c r="E211" s="94">
        <v>0</v>
      </c>
      <c r="F211" s="97">
        <v>0</v>
      </c>
      <c r="G211" s="94">
        <v>0</v>
      </c>
      <c r="H211" s="97">
        <v>0</v>
      </c>
      <c r="I211" s="94">
        <v>0</v>
      </c>
      <c r="J211" s="97">
        <v>0</v>
      </c>
      <c r="K211" s="94">
        <v>0</v>
      </c>
      <c r="L211" s="97">
        <v>0</v>
      </c>
      <c r="M211" s="94">
        <v>0</v>
      </c>
      <c r="N211" s="97">
        <v>0</v>
      </c>
      <c r="O211" s="94">
        <v>0</v>
      </c>
      <c r="P211" s="97">
        <v>0</v>
      </c>
      <c r="Q211" s="94">
        <v>0</v>
      </c>
      <c r="R211" s="97">
        <v>0</v>
      </c>
      <c r="S211" s="94">
        <v>0</v>
      </c>
      <c r="T211" s="97">
        <v>0</v>
      </c>
      <c r="U211" s="181">
        <f t="shared" si="16"/>
        <v>0</v>
      </c>
      <c r="V211" s="97">
        <f t="shared" si="16"/>
        <v>0</v>
      </c>
      <c r="W211" s="106">
        <f t="shared" si="17"/>
        <v>0</v>
      </c>
    </row>
    <row r="212" spans="1:23" hidden="1" x14ac:dyDescent="0.25">
      <c r="A212" s="98" t="s">
        <v>659</v>
      </c>
      <c r="B212" s="93" t="s">
        <v>660</v>
      </c>
      <c r="C212" s="94">
        <v>0</v>
      </c>
      <c r="D212" s="97">
        <v>0</v>
      </c>
      <c r="E212" s="94">
        <v>0</v>
      </c>
      <c r="F212" s="97">
        <v>0</v>
      </c>
      <c r="G212" s="94">
        <v>0</v>
      </c>
      <c r="H212" s="97">
        <v>0</v>
      </c>
      <c r="I212" s="94">
        <v>0</v>
      </c>
      <c r="J212" s="97">
        <v>0</v>
      </c>
      <c r="K212" s="94">
        <v>0</v>
      </c>
      <c r="L212" s="97">
        <v>0</v>
      </c>
      <c r="M212" s="94">
        <v>0</v>
      </c>
      <c r="N212" s="97">
        <v>0</v>
      </c>
      <c r="O212" s="94">
        <v>0</v>
      </c>
      <c r="P212" s="97">
        <v>0</v>
      </c>
      <c r="Q212" s="94">
        <v>0</v>
      </c>
      <c r="R212" s="97">
        <v>0</v>
      </c>
      <c r="S212" s="94">
        <v>0</v>
      </c>
      <c r="T212" s="97">
        <v>0</v>
      </c>
      <c r="U212" s="181">
        <f t="shared" si="16"/>
        <v>0</v>
      </c>
      <c r="V212" s="97">
        <f t="shared" si="16"/>
        <v>0</v>
      </c>
      <c r="W212" s="106">
        <f t="shared" si="17"/>
        <v>0</v>
      </c>
    </row>
    <row r="213" spans="1:23" s="177" customFormat="1" x14ac:dyDescent="0.25">
      <c r="A213" s="176"/>
      <c r="B213" s="97"/>
      <c r="C213" s="175"/>
      <c r="D213" s="175"/>
      <c r="E213" s="175"/>
      <c r="F213" s="175"/>
      <c r="G213" s="175"/>
      <c r="H213" s="175"/>
      <c r="I213" s="175"/>
      <c r="J213" s="175"/>
      <c r="K213" s="175"/>
      <c r="L213" s="175"/>
      <c r="M213" s="175"/>
      <c r="N213" s="175"/>
      <c r="O213" s="175"/>
      <c r="P213" s="175"/>
      <c r="Q213" s="175"/>
      <c r="R213" s="175"/>
      <c r="S213" s="175"/>
      <c r="T213" s="175"/>
      <c r="U213" s="182"/>
      <c r="V213" s="175"/>
      <c r="W213" s="102"/>
    </row>
    <row r="214" spans="1:23" x14ac:dyDescent="0.25">
      <c r="A214" s="99">
        <v>99</v>
      </c>
      <c r="B214" s="93" t="s">
        <v>1012</v>
      </c>
      <c r="C214" s="94">
        <v>25</v>
      </c>
      <c r="D214" s="97">
        <v>15</v>
      </c>
      <c r="E214" s="94">
        <v>7</v>
      </c>
      <c r="F214" s="97">
        <v>9</v>
      </c>
      <c r="G214" s="94">
        <v>0</v>
      </c>
      <c r="H214" s="97">
        <v>1</v>
      </c>
      <c r="I214" s="94">
        <v>4</v>
      </c>
      <c r="J214" s="97">
        <v>10</v>
      </c>
      <c r="K214" s="94">
        <v>19</v>
      </c>
      <c r="L214" s="97">
        <v>34</v>
      </c>
      <c r="M214" s="94">
        <v>0</v>
      </c>
      <c r="N214" s="97">
        <v>0</v>
      </c>
      <c r="O214" s="94">
        <v>117</v>
      </c>
      <c r="P214" s="97">
        <v>144</v>
      </c>
      <c r="Q214" s="94">
        <v>7</v>
      </c>
      <c r="R214" s="97">
        <v>8</v>
      </c>
      <c r="S214" s="94">
        <v>2</v>
      </c>
      <c r="T214" s="97">
        <v>7</v>
      </c>
      <c r="U214" s="181">
        <f>C214+E214+G214+I214+K214+M214+O214+Q214+S214</f>
        <v>181</v>
      </c>
      <c r="V214" s="97">
        <f>D214+F214+H214+J214+L214+N214+P214+R214+T214</f>
        <v>228</v>
      </c>
      <c r="W214" s="106">
        <f t="shared" si="17"/>
        <v>409</v>
      </c>
    </row>
    <row r="215" spans="1:23" hidden="1" x14ac:dyDescent="0.25">
      <c r="A215" s="99">
        <v>99</v>
      </c>
      <c r="B215" s="93" t="s">
        <v>661</v>
      </c>
      <c r="C215" s="93">
        <v>0</v>
      </c>
      <c r="D215" s="94">
        <v>0</v>
      </c>
      <c r="E215" s="93">
        <v>0</v>
      </c>
      <c r="F215" s="94">
        <v>0</v>
      </c>
      <c r="G215" s="93">
        <v>0</v>
      </c>
      <c r="H215" s="94">
        <v>0</v>
      </c>
      <c r="I215" s="93">
        <v>0</v>
      </c>
      <c r="J215" s="94">
        <v>0</v>
      </c>
      <c r="K215" s="93">
        <v>0</v>
      </c>
      <c r="L215" s="94">
        <v>0</v>
      </c>
      <c r="M215" s="93">
        <v>0</v>
      </c>
      <c r="N215" s="94">
        <v>0</v>
      </c>
      <c r="O215" s="93">
        <v>0</v>
      </c>
      <c r="P215" s="94">
        <v>0</v>
      </c>
      <c r="Q215" s="93">
        <v>0</v>
      </c>
      <c r="R215" s="94">
        <v>0</v>
      </c>
      <c r="S215" s="93">
        <v>0</v>
      </c>
      <c r="T215" s="94">
        <v>0</v>
      </c>
      <c r="U215" s="93">
        <f>C215+E215+G215+I215+K215+M215+O215+Q215+S215</f>
        <v>0</v>
      </c>
      <c r="V215" s="94">
        <f>D215+F215+H215+J215+L215+N215+P215+R215+T215</f>
        <v>0</v>
      </c>
      <c r="W215" s="106">
        <f t="shared" si="17"/>
        <v>0</v>
      </c>
    </row>
    <row r="216" spans="1:23" x14ac:dyDescent="0.25">
      <c r="A216" s="99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</row>
    <row r="217" spans="1:23" x14ac:dyDescent="0.25">
      <c r="A217" s="75"/>
      <c r="B217" s="75"/>
      <c r="C217" s="75" t="s">
        <v>0</v>
      </c>
      <c r="D217" s="75" t="s">
        <v>0</v>
      </c>
      <c r="E217" s="75" t="s">
        <v>0</v>
      </c>
      <c r="F217" s="75" t="s">
        <v>0</v>
      </c>
      <c r="G217" s="75" t="s">
        <v>0</v>
      </c>
      <c r="H217" s="75" t="s">
        <v>0</v>
      </c>
      <c r="I217" s="75" t="s">
        <v>0</v>
      </c>
      <c r="J217" s="75" t="s">
        <v>0</v>
      </c>
      <c r="K217" s="75" t="s">
        <v>0</v>
      </c>
      <c r="L217" s="75" t="s">
        <v>0</v>
      </c>
      <c r="M217" s="75" t="s">
        <v>0</v>
      </c>
      <c r="N217" s="75" t="s">
        <v>0</v>
      </c>
      <c r="O217" s="75" t="s">
        <v>0</v>
      </c>
      <c r="P217" s="75" t="s">
        <v>0</v>
      </c>
      <c r="Q217" s="75" t="s">
        <v>0</v>
      </c>
      <c r="R217" s="75" t="s">
        <v>0</v>
      </c>
      <c r="S217" s="75" t="s">
        <v>0</v>
      </c>
      <c r="T217" s="75" t="s">
        <v>0</v>
      </c>
      <c r="U217" s="93" t="s">
        <v>0</v>
      </c>
      <c r="V217" s="93" t="s">
        <v>0</v>
      </c>
      <c r="W217" s="75"/>
    </row>
    <row r="218" spans="1:23" x14ac:dyDescent="0.25">
      <c r="A218" s="75"/>
      <c r="B218" s="100"/>
      <c r="C218" s="100"/>
      <c r="D218" s="100"/>
      <c r="E218" s="75" t="s">
        <v>0</v>
      </c>
      <c r="F218" s="75" t="s">
        <v>0</v>
      </c>
      <c r="G218" s="75" t="s">
        <v>0</v>
      </c>
      <c r="H218" s="75" t="s">
        <v>0</v>
      </c>
      <c r="I218" s="75" t="s">
        <v>0</v>
      </c>
      <c r="J218" s="75" t="s">
        <v>0</v>
      </c>
      <c r="K218" s="75" t="s">
        <v>0</v>
      </c>
      <c r="L218" s="75" t="s">
        <v>0</v>
      </c>
      <c r="M218" s="75" t="s">
        <v>0</v>
      </c>
      <c r="N218" s="75" t="s">
        <v>0</v>
      </c>
      <c r="O218" s="75" t="s">
        <v>0</v>
      </c>
      <c r="P218" s="75" t="s">
        <v>0</v>
      </c>
      <c r="Q218" s="75" t="s">
        <v>0</v>
      </c>
      <c r="R218" s="75" t="s">
        <v>0</v>
      </c>
      <c r="S218" s="75" t="s">
        <v>0</v>
      </c>
      <c r="T218" s="75" t="s">
        <v>0</v>
      </c>
      <c r="U218" s="93" t="s">
        <v>0</v>
      </c>
      <c r="V218" s="93" t="s">
        <v>0</v>
      </c>
      <c r="W218" s="75"/>
    </row>
    <row r="219" spans="1:23" x14ac:dyDescent="0.25">
      <c r="A219" s="75"/>
      <c r="B219" s="75"/>
      <c r="C219" s="75"/>
      <c r="D219" s="75"/>
      <c r="E219" s="75" t="s">
        <v>0</v>
      </c>
      <c r="F219" s="75"/>
      <c r="G219" s="75"/>
      <c r="H219" s="75"/>
      <c r="I219" s="75"/>
      <c r="J219" s="75"/>
      <c r="K219" s="75"/>
      <c r="L219" s="75"/>
      <c r="M219" s="75"/>
      <c r="N219" s="75"/>
      <c r="O219" s="75" t="s">
        <v>0</v>
      </c>
      <c r="P219" s="75" t="s">
        <v>0</v>
      </c>
      <c r="Q219" s="75" t="s">
        <v>0</v>
      </c>
      <c r="R219" s="75" t="s">
        <v>0</v>
      </c>
      <c r="S219" s="75"/>
      <c r="T219" s="75"/>
      <c r="U219" s="75" t="s">
        <v>0</v>
      </c>
      <c r="V219" s="75" t="s">
        <v>0</v>
      </c>
      <c r="W219" s="75"/>
    </row>
    <row r="220" spans="1:23" x14ac:dyDescent="0.25">
      <c r="A220" s="323" t="s">
        <v>662</v>
      </c>
      <c r="B220" s="323"/>
      <c r="C220" s="323"/>
      <c r="D220" s="323"/>
      <c r="E220" s="323"/>
      <c r="F220" s="323"/>
      <c r="G220" s="323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</row>
  </sheetData>
  <mergeCells count="14">
    <mergeCell ref="U1:W1"/>
    <mergeCell ref="A3:B3"/>
    <mergeCell ref="A57:B57"/>
    <mergeCell ref="A173:B173"/>
    <mergeCell ref="A220:G220"/>
    <mergeCell ref="A16:B16"/>
    <mergeCell ref="Q1:R1"/>
    <mergeCell ref="S1:T1"/>
    <mergeCell ref="M1:N1"/>
    <mergeCell ref="I1:J1"/>
    <mergeCell ref="K1:L1"/>
    <mergeCell ref="C1:D1"/>
    <mergeCell ref="G1:H1"/>
    <mergeCell ref="A4:B4"/>
  </mergeCells>
  <pageMargins left="0.25" right="0.25" top="0.75" bottom="0.75" header="0.3" footer="0.3"/>
  <pageSetup scale="67" fitToHeight="0" orientation="landscape" r:id="rId1"/>
  <headerFooter>
    <oddHeader>&amp;C&amp;"+,Bold"&amp;11&amp;KC00000Southern Illinois University Edwardsville
Fall 2015 Degree-seeking first-time undergraduate Transfer Enrollments from other colleges/universities by racial/ethnic categories and gender
IBHE Table 10</oddHeader>
    <oddFooter>&amp;R&amp;"-,Italic"&amp;8&amp;K01+028Office of Institutional Research and Studies</oddFooter>
  </headerFooter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zoomScaleNormal="100" workbookViewId="0">
      <selection activeCell="J13" sqref="J13"/>
    </sheetView>
  </sheetViews>
  <sheetFormatPr defaultColWidth="2.77734375" defaultRowHeight="12.6" x14ac:dyDescent="0.25"/>
  <cols>
    <col min="1" max="2" width="3" bestFit="1" customWidth="1"/>
    <col min="3" max="3" width="17" bestFit="1" customWidth="1"/>
    <col min="4" max="12" width="7" customWidth="1"/>
    <col min="13" max="13" width="7.44140625" customWidth="1"/>
    <col min="14" max="15" width="7" customWidth="1"/>
  </cols>
  <sheetData>
    <row r="1" spans="1:17" ht="13.8" x14ac:dyDescent="0.25">
      <c r="A1" s="325" t="s">
        <v>256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13.8" x14ac:dyDescent="0.25">
      <c r="A2" s="330" t="s">
        <v>990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</row>
    <row r="3" spans="1:17" ht="13.8" x14ac:dyDescent="0.25">
      <c r="A3" s="325" t="s">
        <v>663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</row>
    <row r="4" spans="1:17" ht="14.4" x14ac:dyDescent="0.3">
      <c r="A4" s="55"/>
      <c r="B4" s="57"/>
      <c r="C4" s="57"/>
      <c r="D4" s="55"/>
      <c r="E4" s="55"/>
      <c r="F4" s="58"/>
      <c r="G4" s="58"/>
      <c r="H4" s="57"/>
      <c r="I4" s="57"/>
      <c r="J4" s="57"/>
      <c r="K4" s="57"/>
      <c r="L4" s="329"/>
      <c r="M4" s="329"/>
      <c r="N4" s="57"/>
      <c r="O4" s="57"/>
      <c r="P4" s="57"/>
      <c r="Q4" s="57"/>
    </row>
    <row r="5" spans="1:17" ht="43.5" customHeight="1" x14ac:dyDescent="0.3">
      <c r="A5" s="55"/>
      <c r="B5" s="57"/>
      <c r="C5" s="57"/>
      <c r="D5" s="326" t="s">
        <v>94</v>
      </c>
      <c r="E5" s="326"/>
      <c r="F5" s="328" t="s">
        <v>95</v>
      </c>
      <c r="G5" s="328"/>
      <c r="H5" s="327" t="s">
        <v>96</v>
      </c>
      <c r="I5" s="327"/>
      <c r="J5" s="328" t="s">
        <v>97</v>
      </c>
      <c r="K5" s="328"/>
      <c r="L5" s="328" t="s">
        <v>98</v>
      </c>
      <c r="M5" s="328"/>
      <c r="N5" s="327" t="s">
        <v>99</v>
      </c>
      <c r="O5" s="327"/>
      <c r="P5" s="55"/>
      <c r="Q5" s="55"/>
    </row>
    <row r="6" spans="1:17" ht="14.4" x14ac:dyDescent="0.3">
      <c r="A6" s="59"/>
      <c r="B6" s="59"/>
      <c r="C6" s="59"/>
      <c r="D6" s="62" t="s">
        <v>103</v>
      </c>
      <c r="E6" s="62" t="s">
        <v>104</v>
      </c>
      <c r="F6" s="62" t="s">
        <v>103</v>
      </c>
      <c r="G6" s="62" t="s">
        <v>104</v>
      </c>
      <c r="H6" s="62" t="s">
        <v>103</v>
      </c>
      <c r="I6" s="62" t="s">
        <v>104</v>
      </c>
      <c r="J6" s="62" t="s">
        <v>103</v>
      </c>
      <c r="K6" s="62" t="s">
        <v>104</v>
      </c>
      <c r="L6" s="62" t="s">
        <v>103</v>
      </c>
      <c r="M6" s="62" t="s">
        <v>104</v>
      </c>
      <c r="N6" s="62" t="s">
        <v>103</v>
      </c>
      <c r="O6" s="62" t="s">
        <v>104</v>
      </c>
      <c r="P6" s="59"/>
      <c r="Q6" s="59"/>
    </row>
    <row r="7" spans="1:17" ht="14.4" x14ac:dyDescent="0.3">
      <c r="A7" s="57">
        <v>11</v>
      </c>
      <c r="B7" s="61" t="s">
        <v>134</v>
      </c>
      <c r="C7" s="57" t="s">
        <v>94</v>
      </c>
      <c r="D7" s="60">
        <v>96</v>
      </c>
      <c r="E7" s="60">
        <v>104</v>
      </c>
      <c r="F7" s="60">
        <v>19</v>
      </c>
      <c r="G7" s="60">
        <v>19</v>
      </c>
      <c r="H7" s="60">
        <v>9</v>
      </c>
      <c r="I7" s="60">
        <v>8</v>
      </c>
      <c r="J7" s="60">
        <v>19</v>
      </c>
      <c r="K7" s="60">
        <v>27</v>
      </c>
      <c r="L7" s="56">
        <v>2</v>
      </c>
      <c r="M7" s="56">
        <v>3</v>
      </c>
      <c r="N7" s="60">
        <v>117</v>
      </c>
      <c r="O7" s="60">
        <v>149</v>
      </c>
      <c r="P7" s="55"/>
      <c r="Q7" s="55"/>
    </row>
    <row r="8" spans="1:17" ht="14.4" x14ac:dyDescent="0.3">
      <c r="A8" s="57">
        <v>11</v>
      </c>
      <c r="B8" s="61" t="s">
        <v>136</v>
      </c>
      <c r="C8" s="57" t="s">
        <v>664</v>
      </c>
      <c r="D8" s="60" t="s">
        <v>0</v>
      </c>
      <c r="E8" s="60" t="s">
        <v>0</v>
      </c>
      <c r="F8" s="60">
        <v>60</v>
      </c>
      <c r="G8" s="60">
        <v>70</v>
      </c>
      <c r="H8" s="60">
        <v>66</v>
      </c>
      <c r="I8" s="60">
        <v>74</v>
      </c>
      <c r="J8" s="60">
        <v>85</v>
      </c>
      <c r="K8" s="60">
        <v>136</v>
      </c>
      <c r="L8" s="56">
        <v>15</v>
      </c>
      <c r="M8" s="56">
        <v>18</v>
      </c>
      <c r="N8" s="60">
        <v>159</v>
      </c>
      <c r="O8" s="60">
        <v>214</v>
      </c>
      <c r="P8" s="55"/>
      <c r="Q8" s="55"/>
    </row>
  </sheetData>
  <mergeCells count="10">
    <mergeCell ref="A1:Q1"/>
    <mergeCell ref="A3:Q3"/>
    <mergeCell ref="D5:E5"/>
    <mergeCell ref="H5:I5"/>
    <mergeCell ref="N5:O5"/>
    <mergeCell ref="F5:G5"/>
    <mergeCell ref="J5:K5"/>
    <mergeCell ref="L5:M5"/>
    <mergeCell ref="L4:M4"/>
    <mergeCell ref="A2:Q2"/>
  </mergeCells>
  <pageMargins left="0.7" right="0.7" top="0.75" bottom="0.75" header="0.3" footer="0.3"/>
  <pageSetup scale="90" fitToHeight="0" orientation="landscape" r:id="rId1"/>
  <headerFooter>
    <oddFooter>&amp;R&amp;"-,Italic"&amp;9&amp;K01+043Office of Institutional Research and Studies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Contents</vt:lpstr>
      <vt:lpstr>Table2</vt:lpstr>
      <vt:lpstr>Table4</vt:lpstr>
      <vt:lpstr>Table5A</vt:lpstr>
      <vt:lpstr>Table7</vt:lpstr>
      <vt:lpstr>Table8</vt:lpstr>
      <vt:lpstr>Table9</vt:lpstr>
      <vt:lpstr>Table10</vt:lpstr>
      <vt:lpstr>Table11</vt:lpstr>
      <vt:lpstr>Contents!Print_Area</vt:lpstr>
      <vt:lpstr>Table7!Print_Area</vt:lpstr>
      <vt:lpstr>Table8!Print_Area</vt:lpstr>
      <vt:lpstr>Table9!Print_Area</vt:lpstr>
      <vt:lpstr>Table10!Print_Titles</vt:lpstr>
      <vt:lpstr>Table2!Print_Titles</vt:lpstr>
      <vt:lpstr>Table4!Print_Titles</vt:lpstr>
      <vt:lpstr>Table8!Print_Titles</vt:lpstr>
      <vt:lpstr>Table9!Print_Titles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Lame</dc:creator>
  <cp:lastModifiedBy>Lame, Joan</cp:lastModifiedBy>
  <cp:lastPrinted>2016-01-05T22:50:10Z</cp:lastPrinted>
  <dcterms:created xsi:type="dcterms:W3CDTF">1997-07-28T20:55:44Z</dcterms:created>
  <dcterms:modified xsi:type="dcterms:W3CDTF">2016-01-05T23:06:58Z</dcterms:modified>
</cp:coreProperties>
</file>