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408" windowWidth="19812" windowHeight="8148"/>
  </bookViews>
  <sheets>
    <sheet name="Contents" sheetId="6" r:id="rId1"/>
    <sheet name="Table 2" sheetId="1" r:id="rId2"/>
    <sheet name="Table 4" sheetId="2" r:id="rId3"/>
    <sheet name="Table 5A" sheetId="3" r:id="rId4"/>
    <sheet name="Table 7" sheetId="4" r:id="rId5"/>
    <sheet name="Table 8" sheetId="5" r:id="rId6"/>
    <sheet name="Table 9" sheetId="7" r:id="rId7"/>
    <sheet name="Table 10" sheetId="8" r:id="rId8"/>
    <sheet name="Table11" sheetId="9" r:id="rId9"/>
  </sheets>
  <definedNames>
    <definedName name="PAGE21">#REF!</definedName>
    <definedName name="_xlnm.Print_Area" localSheetId="0">Contents!$A$1:$C$11</definedName>
    <definedName name="_xlnm.Print_Titles" localSheetId="7">'Table 10'!$1:$2</definedName>
    <definedName name="_xlnm.Print_Titles" localSheetId="1">'Table 2'!$1:$2</definedName>
    <definedName name="_xlnm.Print_Titles" localSheetId="5">'Table 8'!$1:$1</definedName>
    <definedName name="_xlnm.Print_Titles" localSheetId="6">'Table 9'!$1:$2</definedName>
  </definedNames>
  <calcPr calcId="145621"/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5" i="6"/>
  <c r="U56" i="1" l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V56" i="1"/>
  <c r="W56" i="1"/>
  <c r="X56" i="1"/>
  <c r="X57" i="1"/>
  <c r="W57" i="1"/>
  <c r="V57" i="1"/>
  <c r="W64" i="1"/>
  <c r="X64" i="1"/>
  <c r="V64" i="1"/>
  <c r="W63" i="1"/>
  <c r="X63" i="1"/>
  <c r="V63" i="1"/>
  <c r="V61" i="1"/>
  <c r="W61" i="1"/>
  <c r="W58" i="1"/>
  <c r="V58" i="1"/>
  <c r="X61" i="1" l="1"/>
  <c r="X58" i="1"/>
  <c r="V73" i="8"/>
  <c r="W73" i="8" s="1"/>
  <c r="U73" i="8"/>
  <c r="V71" i="8"/>
  <c r="U71" i="8"/>
  <c r="W71" i="8" s="1"/>
  <c r="V69" i="8"/>
  <c r="U69" i="8"/>
  <c r="W69" i="8" s="1"/>
  <c r="V68" i="8"/>
  <c r="U68" i="8"/>
  <c r="V67" i="8"/>
  <c r="U67" i="8"/>
  <c r="W67" i="8" s="1"/>
  <c r="V66" i="8"/>
  <c r="U66" i="8"/>
  <c r="V65" i="8"/>
  <c r="U65" i="8"/>
  <c r="V64" i="8"/>
  <c r="W64" i="8" s="1"/>
  <c r="U64" i="8"/>
  <c r="V63" i="8"/>
  <c r="U63" i="8"/>
  <c r="W63" i="8" s="1"/>
  <c r="V62" i="8"/>
  <c r="U62" i="8"/>
  <c r="W62" i="8" s="1"/>
  <c r="W60" i="8"/>
  <c r="V60" i="8"/>
  <c r="U60" i="8"/>
  <c r="V59" i="8"/>
  <c r="U59" i="8"/>
  <c r="W59" i="8" s="1"/>
  <c r="V58" i="8"/>
  <c r="U58" i="8"/>
  <c r="W58" i="8" s="1"/>
  <c r="V57" i="8"/>
  <c r="U57" i="8"/>
  <c r="W57" i="8" s="1"/>
  <c r="V56" i="8"/>
  <c r="U56" i="8"/>
  <c r="V55" i="8"/>
  <c r="U55" i="8"/>
  <c r="V54" i="8"/>
  <c r="U54" i="8"/>
  <c r="W54" i="8" s="1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H3" i="8" s="1"/>
  <c r="G53" i="8"/>
  <c r="F53" i="8"/>
  <c r="E53" i="8"/>
  <c r="D53" i="8"/>
  <c r="C53" i="8"/>
  <c r="V52" i="8"/>
  <c r="U52" i="8"/>
  <c r="W52" i="8" s="1"/>
  <c r="V51" i="8"/>
  <c r="U51" i="8"/>
  <c r="W51" i="8" s="1"/>
  <c r="W50" i="8"/>
  <c r="V50" i="8"/>
  <c r="U50" i="8"/>
  <c r="V49" i="8"/>
  <c r="U49" i="8"/>
  <c r="W49" i="8" s="1"/>
  <c r="V48" i="8"/>
  <c r="U48" i="8"/>
  <c r="W48" i="8" s="1"/>
  <c r="V47" i="8"/>
  <c r="U47" i="8"/>
  <c r="W47" i="8" s="1"/>
  <c r="V46" i="8"/>
  <c r="U46" i="8"/>
  <c r="V45" i="8"/>
  <c r="U45" i="8"/>
  <c r="V44" i="8"/>
  <c r="U44" i="8"/>
  <c r="W44" i="8" s="1"/>
  <c r="W43" i="8"/>
  <c r="V43" i="8"/>
  <c r="U43" i="8"/>
  <c r="V42" i="8"/>
  <c r="W42" i="8" s="1"/>
  <c r="U42" i="8"/>
  <c r="V41" i="8"/>
  <c r="U41" i="8"/>
  <c r="V40" i="8"/>
  <c r="U40" i="8"/>
  <c r="V39" i="8"/>
  <c r="U39" i="8"/>
  <c r="W39" i="8" s="1"/>
  <c r="V38" i="8"/>
  <c r="W38" i="8" s="1"/>
  <c r="U38" i="8"/>
  <c r="V37" i="8"/>
  <c r="W37" i="8" s="1"/>
  <c r="U37" i="8"/>
  <c r="W36" i="8"/>
  <c r="V36" i="8"/>
  <c r="U36" i="8"/>
  <c r="V61" i="8"/>
  <c r="W61" i="8" s="1"/>
  <c r="U61" i="8"/>
  <c r="V35" i="8"/>
  <c r="U35" i="8"/>
  <c r="W35" i="8" s="1"/>
  <c r="V34" i="8"/>
  <c r="U34" i="8"/>
  <c r="W34" i="8" s="1"/>
  <c r="V33" i="8"/>
  <c r="U33" i="8"/>
  <c r="W33" i="8" s="1"/>
  <c r="V32" i="8"/>
  <c r="U32" i="8"/>
  <c r="W32" i="8" s="1"/>
  <c r="V31" i="8"/>
  <c r="U31" i="8"/>
  <c r="V30" i="8"/>
  <c r="U30" i="8"/>
  <c r="V29" i="8"/>
  <c r="W29" i="8" s="1"/>
  <c r="U29" i="8"/>
  <c r="V28" i="8"/>
  <c r="U28" i="8"/>
  <c r="W28" i="8" s="1"/>
  <c r="V27" i="8"/>
  <c r="U27" i="8"/>
  <c r="W27" i="8" s="1"/>
  <c r="V26" i="8"/>
  <c r="U26" i="8"/>
  <c r="V25" i="8"/>
  <c r="U25" i="8"/>
  <c r="W25" i="8" s="1"/>
  <c r="V24" i="8"/>
  <c r="U24" i="8"/>
  <c r="V23" i="8"/>
  <c r="U23" i="8"/>
  <c r="V22" i="8"/>
  <c r="W22" i="8" s="1"/>
  <c r="U22" i="8"/>
  <c r="V21" i="8"/>
  <c r="U21" i="8"/>
  <c r="W21" i="8" s="1"/>
  <c r="V20" i="8"/>
  <c r="U20" i="8"/>
  <c r="W20" i="8" s="1"/>
  <c r="W19" i="8"/>
  <c r="V19" i="8"/>
  <c r="U19" i="8"/>
  <c r="V18" i="8"/>
  <c r="U18" i="8"/>
  <c r="W18" i="8" s="1"/>
  <c r="V17" i="8"/>
  <c r="U17" i="8"/>
  <c r="W17" i="8" s="1"/>
  <c r="V16" i="8"/>
  <c r="U16" i="8"/>
  <c r="W16" i="8" s="1"/>
  <c r="V15" i="8"/>
  <c r="U15" i="8"/>
  <c r="T14" i="8"/>
  <c r="S14" i="8"/>
  <c r="R14" i="8"/>
  <c r="Q14" i="8"/>
  <c r="P14" i="8"/>
  <c r="O14" i="8"/>
  <c r="N14" i="8"/>
  <c r="M14" i="8"/>
  <c r="L14" i="8"/>
  <c r="K14" i="8"/>
  <c r="K3" i="8" s="1"/>
  <c r="J14" i="8"/>
  <c r="I14" i="8"/>
  <c r="H14" i="8"/>
  <c r="G14" i="8"/>
  <c r="F14" i="8"/>
  <c r="E14" i="8"/>
  <c r="D14" i="8"/>
  <c r="C14" i="8"/>
  <c r="V13" i="8"/>
  <c r="U13" i="8"/>
  <c r="V12" i="8"/>
  <c r="U12" i="8"/>
  <c r="V11" i="8"/>
  <c r="U11" i="8"/>
  <c r="W11" i="8" s="1"/>
  <c r="W10" i="8"/>
  <c r="V10" i="8"/>
  <c r="U10" i="8"/>
  <c r="V9" i="8"/>
  <c r="W9" i="8" s="1"/>
  <c r="U9" i="8"/>
  <c r="V8" i="8"/>
  <c r="U8" i="8"/>
  <c r="W8" i="8" s="1"/>
  <c r="V7" i="8"/>
  <c r="U7" i="8"/>
  <c r="V6" i="8"/>
  <c r="U6" i="8"/>
  <c r="W6" i="8" s="1"/>
  <c r="V5" i="8"/>
  <c r="W5" i="8" s="1"/>
  <c r="U5" i="8"/>
  <c r="T4" i="8"/>
  <c r="S4" i="8"/>
  <c r="R4" i="8"/>
  <c r="R3" i="8" s="1"/>
  <c r="Q4" i="8"/>
  <c r="P4" i="8"/>
  <c r="P3" i="8" s="1"/>
  <c r="O4" i="8"/>
  <c r="N4" i="8"/>
  <c r="N3" i="8" s="1"/>
  <c r="M4" i="8"/>
  <c r="L4" i="8"/>
  <c r="K4" i="8"/>
  <c r="J4" i="8"/>
  <c r="J3" i="8" s="1"/>
  <c r="I4" i="8"/>
  <c r="H4" i="8"/>
  <c r="G4" i="8"/>
  <c r="F4" i="8"/>
  <c r="F3" i="8" s="1"/>
  <c r="E4" i="8"/>
  <c r="D4" i="8"/>
  <c r="C4" i="8"/>
  <c r="S3" i="8"/>
  <c r="C3" i="8"/>
  <c r="V82" i="7"/>
  <c r="U82" i="7"/>
  <c r="W82" i="7" s="1"/>
  <c r="V81" i="7"/>
  <c r="U81" i="7"/>
  <c r="W81" i="7" s="1"/>
  <c r="V80" i="7"/>
  <c r="U80" i="7"/>
  <c r="W80" i="7" s="1"/>
  <c r="V79" i="7"/>
  <c r="W79" i="7" s="1"/>
  <c r="U79" i="7"/>
  <c r="V78" i="7"/>
  <c r="W78" i="7" s="1"/>
  <c r="U78" i="7"/>
  <c r="V77" i="7"/>
  <c r="U77" i="7"/>
  <c r="W77" i="7" s="1"/>
  <c r="W76" i="7"/>
  <c r="V76" i="7"/>
  <c r="U76" i="7"/>
  <c r="W75" i="7"/>
  <c r="V75" i="7"/>
  <c r="U75" i="7"/>
  <c r="V74" i="7"/>
  <c r="U74" i="7"/>
  <c r="W74" i="7" s="1"/>
  <c r="V73" i="7"/>
  <c r="U73" i="7"/>
  <c r="W73" i="7" s="1"/>
  <c r="V72" i="7"/>
  <c r="U72" i="7"/>
  <c r="W72" i="7" s="1"/>
  <c r="V71" i="7"/>
  <c r="W71" i="7" s="1"/>
  <c r="U71" i="7"/>
  <c r="V70" i="7"/>
  <c r="W70" i="7" s="1"/>
  <c r="U70" i="7"/>
  <c r="V69" i="7"/>
  <c r="U69" i="7"/>
  <c r="W69" i="7" s="1"/>
  <c r="W68" i="7"/>
  <c r="V68" i="7"/>
  <c r="U68" i="7"/>
  <c r="W67" i="7"/>
  <c r="V67" i="7"/>
  <c r="U67" i="7"/>
  <c r="V66" i="7"/>
  <c r="U66" i="7"/>
  <c r="W66" i="7" s="1"/>
  <c r="V65" i="7"/>
  <c r="U65" i="7"/>
  <c r="W65" i="7" s="1"/>
  <c r="V64" i="7"/>
  <c r="U64" i="7"/>
  <c r="W64" i="7" s="1"/>
  <c r="V63" i="7"/>
  <c r="W63" i="7" s="1"/>
  <c r="U63" i="7"/>
  <c r="V62" i="7"/>
  <c r="W62" i="7" s="1"/>
  <c r="U62" i="7"/>
  <c r="V61" i="7"/>
  <c r="U61" i="7"/>
  <c r="W61" i="7" s="1"/>
  <c r="W60" i="7"/>
  <c r="V60" i="7"/>
  <c r="U60" i="7"/>
  <c r="W59" i="7"/>
  <c r="V59" i="7"/>
  <c r="U59" i="7"/>
  <c r="V58" i="7"/>
  <c r="U58" i="7"/>
  <c r="W58" i="7" s="1"/>
  <c r="V57" i="7"/>
  <c r="U57" i="7"/>
  <c r="W57" i="7" s="1"/>
  <c r="V56" i="7"/>
  <c r="U56" i="7"/>
  <c r="W56" i="7" s="1"/>
  <c r="V55" i="7"/>
  <c r="W55" i="7" s="1"/>
  <c r="U55" i="7"/>
  <c r="V54" i="7"/>
  <c r="W54" i="7" s="1"/>
  <c r="U54" i="7"/>
  <c r="V53" i="7"/>
  <c r="U53" i="7"/>
  <c r="W53" i="7" s="1"/>
  <c r="W52" i="7"/>
  <c r="V52" i="7"/>
  <c r="U52" i="7"/>
  <c r="W51" i="7"/>
  <c r="V51" i="7"/>
  <c r="U51" i="7"/>
  <c r="V50" i="7"/>
  <c r="U50" i="7"/>
  <c r="W50" i="7" s="1"/>
  <c r="V49" i="7"/>
  <c r="U49" i="7"/>
  <c r="W49" i="7" s="1"/>
  <c r="V48" i="7"/>
  <c r="U48" i="7"/>
  <c r="W48" i="7" s="1"/>
  <c r="V47" i="7"/>
  <c r="W47" i="7" s="1"/>
  <c r="U47" i="7"/>
  <c r="V46" i="7"/>
  <c r="W46" i="7" s="1"/>
  <c r="U46" i="7"/>
  <c r="V45" i="7"/>
  <c r="U45" i="7"/>
  <c r="W45" i="7" s="1"/>
  <c r="W44" i="7"/>
  <c r="V44" i="7"/>
  <c r="U44" i="7"/>
  <c r="W43" i="7"/>
  <c r="V43" i="7"/>
  <c r="U43" i="7"/>
  <c r="V42" i="7"/>
  <c r="U42" i="7"/>
  <c r="W42" i="7" s="1"/>
  <c r="V41" i="7"/>
  <c r="U41" i="7"/>
  <c r="W41" i="7" s="1"/>
  <c r="V40" i="7"/>
  <c r="U40" i="7"/>
  <c r="W40" i="7" s="1"/>
  <c r="V39" i="7"/>
  <c r="W39" i="7" s="1"/>
  <c r="U39" i="7"/>
  <c r="V38" i="7"/>
  <c r="W38" i="7" s="1"/>
  <c r="U38" i="7"/>
  <c r="V37" i="7"/>
  <c r="U37" i="7"/>
  <c r="W37" i="7" s="1"/>
  <c r="W36" i="7"/>
  <c r="V36" i="7"/>
  <c r="U36" i="7"/>
  <c r="W35" i="7"/>
  <c r="V35" i="7"/>
  <c r="U35" i="7"/>
  <c r="V34" i="7"/>
  <c r="U34" i="7"/>
  <c r="W34" i="7" s="1"/>
  <c r="V33" i="7"/>
  <c r="U33" i="7"/>
  <c r="W33" i="7" s="1"/>
  <c r="V32" i="7"/>
  <c r="U32" i="7"/>
  <c r="W32" i="7" s="1"/>
  <c r="V31" i="7"/>
  <c r="W31" i="7" s="1"/>
  <c r="U31" i="7"/>
  <c r="V30" i="7"/>
  <c r="W30" i="7" s="1"/>
  <c r="U30" i="7"/>
  <c r="V29" i="7"/>
  <c r="U29" i="7"/>
  <c r="W29" i="7" s="1"/>
  <c r="W28" i="7"/>
  <c r="V28" i="7"/>
  <c r="U28" i="7"/>
  <c r="W27" i="7"/>
  <c r="V27" i="7"/>
  <c r="U27" i="7"/>
  <c r="V26" i="7"/>
  <c r="U26" i="7"/>
  <c r="W26" i="7" s="1"/>
  <c r="V25" i="7"/>
  <c r="U25" i="7"/>
  <c r="W25" i="7" s="1"/>
  <c r="V24" i="7"/>
  <c r="U24" i="7"/>
  <c r="W24" i="7" s="1"/>
  <c r="V23" i="7"/>
  <c r="W23" i="7" s="1"/>
  <c r="U23" i="7"/>
  <c r="V22" i="7"/>
  <c r="W22" i="7" s="1"/>
  <c r="U22" i="7"/>
  <c r="V21" i="7"/>
  <c r="U21" i="7"/>
  <c r="W21" i="7" s="1"/>
  <c r="W20" i="7"/>
  <c r="V20" i="7"/>
  <c r="U20" i="7"/>
  <c r="W19" i="7"/>
  <c r="V19" i="7"/>
  <c r="U19" i="7"/>
  <c r="V18" i="7"/>
  <c r="U18" i="7"/>
  <c r="W18" i="7" s="1"/>
  <c r="V17" i="7"/>
  <c r="U17" i="7"/>
  <c r="W17" i="7" s="1"/>
  <c r="V16" i="7"/>
  <c r="U16" i="7"/>
  <c r="W16" i="7" s="1"/>
  <c r="V15" i="7"/>
  <c r="W15" i="7" s="1"/>
  <c r="U15" i="7"/>
  <c r="V14" i="7"/>
  <c r="W14" i="7" s="1"/>
  <c r="U14" i="7"/>
  <c r="V13" i="7"/>
  <c r="U13" i="7"/>
  <c r="W13" i="7" s="1"/>
  <c r="W12" i="7"/>
  <c r="V12" i="7"/>
  <c r="U12" i="7"/>
  <c r="W11" i="7"/>
  <c r="V11" i="7"/>
  <c r="U11" i="7"/>
  <c r="V10" i="7"/>
  <c r="U10" i="7"/>
  <c r="W10" i="7" s="1"/>
  <c r="V9" i="7"/>
  <c r="U9" i="7"/>
  <c r="W9" i="7" s="1"/>
  <c r="V8" i="7"/>
  <c r="U8" i="7"/>
  <c r="W8" i="7" s="1"/>
  <c r="V7" i="7"/>
  <c r="W7" i="7" s="1"/>
  <c r="U7" i="7"/>
  <c r="V6" i="7"/>
  <c r="W6" i="7" s="1"/>
  <c r="U6" i="7"/>
  <c r="V5" i="7"/>
  <c r="U5" i="7"/>
  <c r="W5" i="7" s="1"/>
  <c r="W4" i="7"/>
  <c r="V4" i="7"/>
  <c r="U4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V3" i="7" s="1"/>
  <c r="C3" i="7"/>
  <c r="U3" i="7" s="1"/>
  <c r="G3" i="4"/>
  <c r="B4" i="4"/>
  <c r="B3" i="4" s="1"/>
  <c r="C4" i="4"/>
  <c r="C3" i="4" s="1"/>
  <c r="D4" i="4"/>
  <c r="D3" i="4" s="1"/>
  <c r="E4" i="4"/>
  <c r="F4" i="4"/>
  <c r="G4" i="4"/>
  <c r="H4" i="4"/>
  <c r="H3" i="4" s="1"/>
  <c r="I4" i="4"/>
  <c r="I3" i="4" s="1"/>
  <c r="J4" i="4"/>
  <c r="J3" i="4" s="1"/>
  <c r="K4" i="4"/>
  <c r="K3" i="4" s="1"/>
  <c r="L4" i="4"/>
  <c r="L5" i="4"/>
  <c r="L6" i="4"/>
  <c r="L7" i="4"/>
  <c r="L8" i="4"/>
  <c r="L9" i="4"/>
  <c r="L10" i="4"/>
  <c r="L11" i="4"/>
  <c r="L12" i="4"/>
  <c r="L13" i="4"/>
  <c r="L14" i="4"/>
  <c r="L15" i="4"/>
  <c r="B16" i="4"/>
  <c r="C16" i="4"/>
  <c r="D16" i="4"/>
  <c r="E16" i="4"/>
  <c r="E3" i="4" s="1"/>
  <c r="F16" i="4"/>
  <c r="F3" i="4" s="1"/>
  <c r="G16" i="4"/>
  <c r="H16" i="4"/>
  <c r="I16" i="4"/>
  <c r="J16" i="4"/>
  <c r="K16" i="4"/>
  <c r="L16" i="4"/>
  <c r="L17" i="4"/>
  <c r="L18" i="4"/>
  <c r="L19" i="4"/>
  <c r="L20" i="4"/>
  <c r="L21" i="4"/>
  <c r="L22" i="4"/>
  <c r="L23" i="4"/>
  <c r="L24" i="4"/>
  <c r="L25" i="4"/>
  <c r="L26" i="4"/>
  <c r="L27" i="4"/>
  <c r="T6" i="3"/>
  <c r="V6" i="3" s="1"/>
  <c r="U6" i="3"/>
  <c r="T7" i="3"/>
  <c r="U7" i="3"/>
  <c r="V7" i="3"/>
  <c r="T8" i="3"/>
  <c r="U8" i="3"/>
  <c r="V8" i="3"/>
  <c r="B4" i="2"/>
  <c r="I4" i="2"/>
  <c r="I3" i="2" s="1"/>
  <c r="J4" i="2"/>
  <c r="Q4" i="2"/>
  <c r="R4" i="2"/>
  <c r="B5" i="2"/>
  <c r="C5" i="2"/>
  <c r="C4" i="2" s="1"/>
  <c r="D5" i="2"/>
  <c r="D4" i="2" s="1"/>
  <c r="E5" i="2"/>
  <c r="E4" i="2" s="1"/>
  <c r="F5" i="2"/>
  <c r="G5" i="2"/>
  <c r="G4" i="2" s="1"/>
  <c r="G3" i="2" s="1"/>
  <c r="H5" i="2"/>
  <c r="H4" i="2" s="1"/>
  <c r="H3" i="2" s="1"/>
  <c r="I5" i="2"/>
  <c r="J5" i="2"/>
  <c r="K5" i="2"/>
  <c r="K4" i="2" s="1"/>
  <c r="L5" i="2"/>
  <c r="L4" i="2" s="1"/>
  <c r="M5" i="2"/>
  <c r="M4" i="2" s="1"/>
  <c r="N5" i="2"/>
  <c r="O5" i="2"/>
  <c r="O4" i="2" s="1"/>
  <c r="O3" i="2" s="1"/>
  <c r="P5" i="2"/>
  <c r="P4" i="2" s="1"/>
  <c r="P3" i="2" s="1"/>
  <c r="Q5" i="2"/>
  <c r="R5" i="2"/>
  <c r="S5" i="2"/>
  <c r="S4" i="2" s="1"/>
  <c r="U5" i="2"/>
  <c r="T6" i="2"/>
  <c r="U6" i="2"/>
  <c r="V6" i="2" s="1"/>
  <c r="T7" i="2"/>
  <c r="U7" i="2"/>
  <c r="V7" i="2"/>
  <c r="T8" i="2"/>
  <c r="V8" i="2" s="1"/>
  <c r="U8" i="2"/>
  <c r="T9" i="2"/>
  <c r="V9" i="2" s="1"/>
  <c r="U9" i="2"/>
  <c r="T10" i="2"/>
  <c r="U10" i="2"/>
  <c r="V10" i="2"/>
  <c r="T11" i="2"/>
  <c r="U11" i="2"/>
  <c r="V11" i="2"/>
  <c r="B12" i="2"/>
  <c r="C12" i="2"/>
  <c r="D12" i="2"/>
  <c r="E12" i="2"/>
  <c r="F12" i="2"/>
  <c r="F4" i="2" s="1"/>
  <c r="F3" i="2" s="1"/>
  <c r="G12" i="2"/>
  <c r="H12" i="2"/>
  <c r="I12" i="2"/>
  <c r="J12" i="2"/>
  <c r="K12" i="2"/>
  <c r="L12" i="2"/>
  <c r="M12" i="2"/>
  <c r="U12" i="2" s="1"/>
  <c r="N12" i="2"/>
  <c r="N4" i="2" s="1"/>
  <c r="N3" i="2" s="1"/>
  <c r="O12" i="2"/>
  <c r="P12" i="2"/>
  <c r="Q12" i="2"/>
  <c r="R12" i="2"/>
  <c r="S12" i="2"/>
  <c r="T13" i="2"/>
  <c r="U13" i="2"/>
  <c r="V13" i="2"/>
  <c r="T14" i="2"/>
  <c r="U14" i="2"/>
  <c r="V14" i="2"/>
  <c r="T15" i="2"/>
  <c r="V15" i="2" s="1"/>
  <c r="U15" i="2"/>
  <c r="T16" i="2"/>
  <c r="U16" i="2"/>
  <c r="V16" i="2" s="1"/>
  <c r="T17" i="2"/>
  <c r="U17" i="2"/>
  <c r="V17" i="2"/>
  <c r="T18" i="2"/>
  <c r="V18" i="2" s="1"/>
  <c r="U18" i="2"/>
  <c r="F19" i="2"/>
  <c r="G19" i="2"/>
  <c r="N19" i="2"/>
  <c r="O19" i="2"/>
  <c r="B20" i="2"/>
  <c r="B19" i="2" s="1"/>
  <c r="C20" i="2"/>
  <c r="D20" i="2"/>
  <c r="D19" i="2" s="1"/>
  <c r="E20" i="2"/>
  <c r="F20" i="2"/>
  <c r="G20" i="2"/>
  <c r="H20" i="2"/>
  <c r="H19" i="2" s="1"/>
  <c r="I20" i="2"/>
  <c r="I19" i="2" s="1"/>
  <c r="J20" i="2"/>
  <c r="J19" i="2" s="1"/>
  <c r="K20" i="2"/>
  <c r="L20" i="2"/>
  <c r="L19" i="2" s="1"/>
  <c r="M20" i="2"/>
  <c r="N20" i="2"/>
  <c r="O20" i="2"/>
  <c r="P20" i="2"/>
  <c r="P19" i="2" s="1"/>
  <c r="Q20" i="2"/>
  <c r="Q19" i="2" s="1"/>
  <c r="R20" i="2"/>
  <c r="R19" i="2" s="1"/>
  <c r="S20" i="2"/>
  <c r="S19" i="2" s="1"/>
  <c r="T21" i="2"/>
  <c r="U21" i="2"/>
  <c r="V21" i="2"/>
  <c r="T22" i="2"/>
  <c r="V22" i="2" s="1"/>
  <c r="U22" i="2"/>
  <c r="T23" i="2"/>
  <c r="V23" i="2" s="1"/>
  <c r="U23" i="2"/>
  <c r="T24" i="2"/>
  <c r="U24" i="2"/>
  <c r="V24" i="2"/>
  <c r="T25" i="2"/>
  <c r="U25" i="2"/>
  <c r="V25" i="2"/>
  <c r="T26" i="2"/>
  <c r="U26" i="2"/>
  <c r="V26" i="2"/>
  <c r="T27" i="2"/>
  <c r="V27" i="2" s="1"/>
  <c r="U27" i="2"/>
  <c r="T28" i="2"/>
  <c r="U28" i="2"/>
  <c r="V28" i="2" s="1"/>
  <c r="B29" i="2"/>
  <c r="C29" i="2"/>
  <c r="C19" i="2" s="1"/>
  <c r="D29" i="2"/>
  <c r="E29" i="2"/>
  <c r="E19" i="2" s="1"/>
  <c r="F29" i="2"/>
  <c r="G29" i="2"/>
  <c r="H29" i="2"/>
  <c r="I29" i="2"/>
  <c r="J29" i="2"/>
  <c r="K29" i="2"/>
  <c r="K19" i="2" s="1"/>
  <c r="L29" i="2"/>
  <c r="M29" i="2"/>
  <c r="M19" i="2" s="1"/>
  <c r="N29" i="2"/>
  <c r="O29" i="2"/>
  <c r="P29" i="2"/>
  <c r="Q29" i="2"/>
  <c r="R29" i="2"/>
  <c r="S29" i="2"/>
  <c r="T29" i="2"/>
  <c r="T30" i="2"/>
  <c r="U30" i="2"/>
  <c r="V30" i="2" s="1"/>
  <c r="T31" i="2"/>
  <c r="U31" i="2"/>
  <c r="V31" i="2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9" i="1"/>
  <c r="W59" i="1"/>
  <c r="V60" i="1"/>
  <c r="W60" i="1"/>
  <c r="V62" i="1"/>
  <c r="W62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6" i="1"/>
  <c r="W66" i="1"/>
  <c r="V67" i="1"/>
  <c r="W67" i="1"/>
  <c r="X67" i="1" s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X80" i="1" s="1"/>
  <c r="V81" i="1"/>
  <c r="W81" i="1"/>
  <c r="V82" i="1"/>
  <c r="W82" i="1"/>
  <c r="V83" i="1"/>
  <c r="W83" i="1"/>
  <c r="V84" i="1"/>
  <c r="W84" i="1"/>
  <c r="V85" i="1"/>
  <c r="W85" i="1"/>
  <c r="X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X92" i="1" s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X104" i="1" s="1"/>
  <c r="V105" i="1"/>
  <c r="W105" i="1"/>
  <c r="V106" i="1"/>
  <c r="W106" i="1"/>
  <c r="V107" i="1"/>
  <c r="W107" i="1"/>
  <c r="V108" i="1"/>
  <c r="W108" i="1"/>
  <c r="V109" i="1"/>
  <c r="W109" i="1"/>
  <c r="V110" i="1"/>
  <c r="W110" i="1"/>
  <c r="X110" i="1"/>
  <c r="V111" i="1"/>
  <c r="W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3" i="1"/>
  <c r="W113" i="1"/>
  <c r="V114" i="1"/>
  <c r="W114" i="1"/>
  <c r="X114" i="1" s="1"/>
  <c r="V115" i="1"/>
  <c r="W115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8" i="1"/>
  <c r="W118" i="1"/>
  <c r="V119" i="1"/>
  <c r="W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1" i="1"/>
  <c r="W121" i="1"/>
  <c r="V122" i="1"/>
  <c r="X122" i="1" s="1"/>
  <c r="W122" i="1"/>
  <c r="V123" i="1"/>
  <c r="W123" i="1"/>
  <c r="W45" i="8" l="1"/>
  <c r="W55" i="8"/>
  <c r="W23" i="8"/>
  <c r="I3" i="8"/>
  <c r="Q3" i="8"/>
  <c r="W7" i="8"/>
  <c r="W13" i="8"/>
  <c r="W24" i="8"/>
  <c r="W30" i="8"/>
  <c r="W40" i="8"/>
  <c r="W46" i="8"/>
  <c r="W56" i="8"/>
  <c r="W68" i="8"/>
  <c r="O3" i="8"/>
  <c r="W12" i="8"/>
  <c r="U14" i="8"/>
  <c r="W14" i="8" s="1"/>
  <c r="U4" i="8"/>
  <c r="W31" i="8"/>
  <c r="W41" i="8"/>
  <c r="U53" i="8"/>
  <c r="W53" i="8" s="1"/>
  <c r="G3" i="8"/>
  <c r="L3" i="8"/>
  <c r="T3" i="8"/>
  <c r="W65" i="8"/>
  <c r="V53" i="8"/>
  <c r="D3" i="8"/>
  <c r="E3" i="8"/>
  <c r="M3" i="8"/>
  <c r="V14" i="8"/>
  <c r="W15" i="8"/>
  <c r="W26" i="8"/>
  <c r="W66" i="8"/>
  <c r="X84" i="1"/>
  <c r="X76" i="1"/>
  <c r="X123" i="1"/>
  <c r="X119" i="1"/>
  <c r="W117" i="1"/>
  <c r="X94" i="1"/>
  <c r="X83" i="1"/>
  <c r="X75" i="1"/>
  <c r="X70" i="1"/>
  <c r="X99" i="1"/>
  <c r="X107" i="1"/>
  <c r="X68" i="1"/>
  <c r="X101" i="1"/>
  <c r="V120" i="1"/>
  <c r="X89" i="1"/>
  <c r="X108" i="1"/>
  <c r="X73" i="1"/>
  <c r="X69" i="1"/>
  <c r="Q116" i="1"/>
  <c r="I116" i="1"/>
  <c r="I3" i="1" s="1"/>
  <c r="P116" i="1"/>
  <c r="H116" i="1"/>
  <c r="X103" i="1"/>
  <c r="X82" i="1"/>
  <c r="X78" i="1"/>
  <c r="X71" i="1"/>
  <c r="V117" i="1"/>
  <c r="W120" i="1"/>
  <c r="W116" i="1" s="1"/>
  <c r="X109" i="1"/>
  <c r="X102" i="1"/>
  <c r="X91" i="1"/>
  <c r="X81" i="1"/>
  <c r="X77" i="1"/>
  <c r="X53" i="1"/>
  <c r="X45" i="1"/>
  <c r="X105" i="1"/>
  <c r="X97" i="1"/>
  <c r="X87" i="1"/>
  <c r="X66" i="1"/>
  <c r="X28" i="1"/>
  <c r="S116" i="1"/>
  <c r="S3" i="1" s="1"/>
  <c r="K116" i="1"/>
  <c r="X115" i="1"/>
  <c r="X100" i="1"/>
  <c r="X96" i="1"/>
  <c r="X93" i="1"/>
  <c r="X86" i="1"/>
  <c r="X55" i="1"/>
  <c r="X35" i="1"/>
  <c r="X27" i="1"/>
  <c r="X19" i="1"/>
  <c r="X18" i="1"/>
  <c r="X21" i="1"/>
  <c r="X32" i="1"/>
  <c r="X60" i="1"/>
  <c r="X37" i="1"/>
  <c r="X11" i="1"/>
  <c r="X48" i="1"/>
  <c r="X26" i="1"/>
  <c r="X44" i="1"/>
  <c r="X40" i="1"/>
  <c r="X36" i="1"/>
  <c r="X29" i="1"/>
  <c r="X10" i="1"/>
  <c r="X43" i="1"/>
  <c r="X13" i="1"/>
  <c r="X50" i="1"/>
  <c r="X24" i="1"/>
  <c r="X20" i="1"/>
  <c r="X16" i="1"/>
  <c r="G116" i="1"/>
  <c r="G3" i="1" s="1"/>
  <c r="X74" i="1"/>
  <c r="X5" i="1"/>
  <c r="N116" i="1"/>
  <c r="N3" i="1" s="1"/>
  <c r="F116" i="1"/>
  <c r="X98" i="1"/>
  <c r="X62" i="1"/>
  <c r="P3" i="1"/>
  <c r="H3" i="1"/>
  <c r="R116" i="1"/>
  <c r="J116" i="1"/>
  <c r="X106" i="1"/>
  <c r="X72" i="1"/>
  <c r="X51" i="1"/>
  <c r="X34" i="1"/>
  <c r="X14" i="1"/>
  <c r="X95" i="1"/>
  <c r="X121" i="1"/>
  <c r="X120" i="1" s="1"/>
  <c r="X118" i="1"/>
  <c r="X117" i="1" s="1"/>
  <c r="X111" i="1"/>
  <c r="X90" i="1"/>
  <c r="X59" i="1"/>
  <c r="X6" i="1"/>
  <c r="W65" i="1"/>
  <c r="O116" i="1"/>
  <c r="O3" i="1" s="1"/>
  <c r="W112" i="1"/>
  <c r="X49" i="1"/>
  <c r="X42" i="1"/>
  <c r="X12" i="1"/>
  <c r="T116" i="1"/>
  <c r="T3" i="1" s="1"/>
  <c r="L116" i="1"/>
  <c r="L3" i="1" s="1"/>
  <c r="D116" i="1"/>
  <c r="D3" i="1" s="1"/>
  <c r="U116" i="1"/>
  <c r="U3" i="1" s="1"/>
  <c r="M116" i="1"/>
  <c r="M3" i="1" s="1"/>
  <c r="E116" i="1"/>
  <c r="E3" i="1" s="1"/>
  <c r="V112" i="1"/>
  <c r="X88" i="1"/>
  <c r="X79" i="1"/>
  <c r="Q3" i="1"/>
  <c r="X52" i="1"/>
  <c r="X8" i="1"/>
  <c r="X38" i="1"/>
  <c r="X22" i="1"/>
  <c r="X7" i="1"/>
  <c r="X23" i="1"/>
  <c r="X47" i="1"/>
  <c r="X41" i="1"/>
  <c r="X46" i="1"/>
  <c r="X31" i="1"/>
  <c r="X25" i="1"/>
  <c r="X17" i="1"/>
  <c r="X30" i="1"/>
  <c r="X15" i="1"/>
  <c r="X9" i="1"/>
  <c r="V4" i="1"/>
  <c r="X54" i="1"/>
  <c r="X39" i="1"/>
  <c r="X33" i="1"/>
  <c r="W4" i="1"/>
  <c r="V4" i="8"/>
  <c r="V3" i="8" s="1"/>
  <c r="W3" i="7"/>
  <c r="L3" i="4"/>
  <c r="L3" i="2"/>
  <c r="D3" i="2"/>
  <c r="S3" i="2"/>
  <c r="K3" i="2"/>
  <c r="C3" i="2"/>
  <c r="U4" i="2"/>
  <c r="T19" i="2"/>
  <c r="R3" i="2"/>
  <c r="U19" i="2"/>
  <c r="Q3" i="2"/>
  <c r="J3" i="2"/>
  <c r="M3" i="2"/>
  <c r="E3" i="2"/>
  <c r="B3" i="2"/>
  <c r="T5" i="2"/>
  <c r="V5" i="2" s="1"/>
  <c r="U20" i="2"/>
  <c r="T20" i="2"/>
  <c r="V20" i="2" s="1"/>
  <c r="T4" i="2"/>
  <c r="U29" i="2"/>
  <c r="V29" i="2" s="1"/>
  <c r="T12" i="2"/>
  <c r="V12" i="2" s="1"/>
  <c r="V116" i="1"/>
  <c r="K3" i="1"/>
  <c r="J3" i="1"/>
  <c r="F3" i="1"/>
  <c r="R3" i="1"/>
  <c r="X113" i="1"/>
  <c r="X112" i="1" s="1"/>
  <c r="V65" i="1"/>
  <c r="U3" i="8" l="1"/>
  <c r="V3" i="1"/>
  <c r="X65" i="1"/>
  <c r="X116" i="1"/>
  <c r="X4" i="1"/>
  <c r="W3" i="1"/>
  <c r="W4" i="8"/>
  <c r="W3" i="8" s="1"/>
  <c r="V19" i="2"/>
  <c r="T3" i="2"/>
  <c r="V3" i="2" s="1"/>
  <c r="U3" i="2"/>
  <c r="V4" i="2"/>
  <c r="X3" i="1" l="1"/>
</calcChain>
</file>

<file path=xl/sharedStrings.xml><?xml version="1.0" encoding="utf-8"?>
<sst xmlns="http://schemas.openxmlformats.org/spreadsheetml/2006/main" count="1047" uniqueCount="716">
  <si>
    <t>19</t>
  </si>
  <si>
    <t>51.3818</t>
  </si>
  <si>
    <t>18</t>
  </si>
  <si>
    <t>51.2001</t>
  </si>
  <si>
    <t>Doctor of Pharmacy (Pharm.D.)</t>
  </si>
  <si>
    <t>51.0401</t>
  </si>
  <si>
    <t>Doctor of Dental Medicine (D.M.D.)</t>
  </si>
  <si>
    <t>17</t>
  </si>
  <si>
    <t>13.0401</t>
  </si>
  <si>
    <t>Ed.D. in Educational Leadership</t>
  </si>
  <si>
    <t>24.0102</t>
  </si>
  <si>
    <t>Cooperative Doctoral (Unclassified)</t>
  </si>
  <si>
    <t>8</t>
  </si>
  <si>
    <t>42.2805</t>
  </si>
  <si>
    <t>S.D. in School Psychology</t>
  </si>
  <si>
    <t>13.1315</t>
  </si>
  <si>
    <t>P.M. in Literacy Specialist</t>
  </si>
  <si>
    <t>Ed.S. in Educational Administration</t>
  </si>
  <si>
    <t>7</t>
  </si>
  <si>
    <t>54.0101</t>
  </si>
  <si>
    <t>M.A. in History</t>
  </si>
  <si>
    <t>52.1402</t>
  </si>
  <si>
    <t>Master of Marketing Research</t>
  </si>
  <si>
    <t>52.0301</t>
  </si>
  <si>
    <t>Master of Science in Accountancy</t>
  </si>
  <si>
    <t>52.0201</t>
  </si>
  <si>
    <t>Master of Business Administration</t>
  </si>
  <si>
    <t>51.3817</t>
  </si>
  <si>
    <t>M.S. in Nursing (Nurse Educator)</t>
  </si>
  <si>
    <t>51.3805</t>
  </si>
  <si>
    <t>M.S. in Family Nurse Practitioner</t>
  </si>
  <si>
    <t>51.3804</t>
  </si>
  <si>
    <t>M.S. in Nursing (Nurse Anesthesia)</t>
  </si>
  <si>
    <t>51.3802</t>
  </si>
  <si>
    <t>M.S. in Nursing (Health Care and Nursing Admin)</t>
  </si>
  <si>
    <t>51.2301</t>
  </si>
  <si>
    <t>M.A. in Art Therapy Counseling</t>
  </si>
  <si>
    <t>51.2010</t>
  </si>
  <si>
    <t>M.S. in Pharmaceutical Sciences</t>
  </si>
  <si>
    <t>51.0707</t>
  </si>
  <si>
    <t>M.S. in Healthcare Informatics</t>
  </si>
  <si>
    <t>51.0204</t>
  </si>
  <si>
    <t>M.S. in Speech Language Pathology</t>
  </si>
  <si>
    <t>50.0901</t>
  </si>
  <si>
    <t>Master of Music</t>
  </si>
  <si>
    <t>50.0702</t>
  </si>
  <si>
    <t>Master of Fine Arts</t>
  </si>
  <si>
    <t>45.1101</t>
  </si>
  <si>
    <t>M.A. in Sociology</t>
  </si>
  <si>
    <t>45.0701</t>
  </si>
  <si>
    <t>M.S. in Geographical Studies</t>
  </si>
  <si>
    <t>45.0601</t>
  </si>
  <si>
    <t>M.A. and M.S. in Economics and Finance</t>
  </si>
  <si>
    <t>44.0701</t>
  </si>
  <si>
    <t>Master of Social Work</t>
  </si>
  <si>
    <t>44.0401</t>
  </si>
  <si>
    <t>Master of Public Administration</t>
  </si>
  <si>
    <t>42.0101</t>
  </si>
  <si>
    <t>M.A. and M.S. in Psychology</t>
  </si>
  <si>
    <t>40.0501</t>
  </si>
  <si>
    <t>M.S. in Chemistry</t>
  </si>
  <si>
    <t>31.0501</t>
  </si>
  <si>
    <t>M.S. and M.S.Ed. in Kinesiology</t>
  </si>
  <si>
    <t>30.0000</t>
  </si>
  <si>
    <t>M.A. and M.S. in Integrative Studies</t>
  </si>
  <si>
    <t>27.0101</t>
  </si>
  <si>
    <t>M.S. in Mathematics</t>
  </si>
  <si>
    <t>26.1201</t>
  </si>
  <si>
    <t>P.S.M. in Biotechnology Management</t>
  </si>
  <si>
    <t>26.0101</t>
  </si>
  <si>
    <t>M.A. and M.S. in Biological Sciences</t>
  </si>
  <si>
    <t>23.0101</t>
  </si>
  <si>
    <t>M.A. in English</t>
  </si>
  <si>
    <t>14.3501</t>
  </si>
  <si>
    <t>M.S. in Industrial Engineering</t>
  </si>
  <si>
    <t>14.1901</t>
  </si>
  <si>
    <t>M.S. in Mechanical Engineering</t>
  </si>
  <si>
    <t>14.1001</t>
  </si>
  <si>
    <t>M.S. in Electrical Engineering</t>
  </si>
  <si>
    <t>14.0801</t>
  </si>
  <si>
    <t>M.S. in Civil Engineering</t>
  </si>
  <si>
    <t>13.9999</t>
  </si>
  <si>
    <t>M.S.Ed. in Learning, Culture, and Society</t>
  </si>
  <si>
    <t>13.1401</t>
  </si>
  <si>
    <t>M.A. in English (Teaching English as a 2nd Language)</t>
  </si>
  <si>
    <t>M.S.Ed. in Literacy Education</t>
  </si>
  <si>
    <t>13.1001</t>
  </si>
  <si>
    <t>M.S.Ed. in Special Education</t>
  </si>
  <si>
    <t>13.0501</t>
  </si>
  <si>
    <t>M.S.Ed. in Instructional Technology</t>
  </si>
  <si>
    <t>13.0406</t>
  </si>
  <si>
    <t>M.S.Ed. in College Student Personnel Administration</t>
  </si>
  <si>
    <t>M.S.Ed. in Educational Administration</t>
  </si>
  <si>
    <t>13.0301</t>
  </si>
  <si>
    <t>M.S.Ed. in Curriculum and Instruction</t>
  </si>
  <si>
    <t>11.0701</t>
  </si>
  <si>
    <t>M.S. in Computer Science</t>
  </si>
  <si>
    <t>11.0101</t>
  </si>
  <si>
    <t>M.S. in Computer Management and Information Systems</t>
  </si>
  <si>
    <t>09.0102</t>
  </si>
  <si>
    <t>M.S. in Mass Communications</t>
  </si>
  <si>
    <t>90.0101</t>
  </si>
  <si>
    <t>M.S. in Applied Communication Studies</t>
  </si>
  <si>
    <t>30.0199</t>
  </si>
  <si>
    <t>P.S.M. in Environmental Science Management</t>
  </si>
  <si>
    <t>03.0104</t>
  </si>
  <si>
    <t>M.S. in Environmental Sciences</t>
  </si>
  <si>
    <t>Unclassified</t>
  </si>
  <si>
    <t>Total Master's and Unclassified Graduate Students</t>
  </si>
  <si>
    <t>6</t>
  </si>
  <si>
    <t>30.1401</t>
  </si>
  <si>
    <t>Museum Studies</t>
  </si>
  <si>
    <t>Teaching English as a 2nd Language</t>
  </si>
  <si>
    <t>5</t>
  </si>
  <si>
    <t>B.A. and B.S. in History</t>
  </si>
  <si>
    <t>52.0601</t>
  </si>
  <si>
    <t>B.S. in Business Economics and Finance</t>
  </si>
  <si>
    <t>B.S.A. in Accountancy</t>
  </si>
  <si>
    <t>B.S. in Business Administration</t>
  </si>
  <si>
    <t>51.3801</t>
  </si>
  <si>
    <t>B.S. in Nursing</t>
  </si>
  <si>
    <t>51.3102</t>
  </si>
  <si>
    <t>B.S. in Nutrition</t>
  </si>
  <si>
    <t>51.2207</t>
  </si>
  <si>
    <t>B.S. in Public Health</t>
  </si>
  <si>
    <t>B.A. and B.S. in Speech Language Pathology and Audiology</t>
  </si>
  <si>
    <t>B.A. and B.M. in Music</t>
  </si>
  <si>
    <t>B.F.A. in Art and Design</t>
  </si>
  <si>
    <t>50.0701</t>
  </si>
  <si>
    <t>B.A. and B.S. in Art</t>
  </si>
  <si>
    <t>50.0501</t>
  </si>
  <si>
    <t>B.A. and B.S. in Theater &amp; Dance</t>
  </si>
  <si>
    <t>B.A. and B.S. in Sociology</t>
  </si>
  <si>
    <t>45.1001</t>
  </si>
  <si>
    <t>B.A. and B.S. in Political Science</t>
  </si>
  <si>
    <t>B.A. and B.S. in Geography</t>
  </si>
  <si>
    <t>B.A. and B.S. in Economics</t>
  </si>
  <si>
    <t>45.0201</t>
  </si>
  <si>
    <t>B.A. and B.S. in Anthropology</t>
  </si>
  <si>
    <t>B.S.W. in Social Work</t>
  </si>
  <si>
    <t>43.0104</t>
  </si>
  <si>
    <t>B.A. and B.S. in Criminal Justice Studies</t>
  </si>
  <si>
    <t>B.A. and B.S. in Psychology</t>
  </si>
  <si>
    <t>40.0801</t>
  </si>
  <si>
    <t>B.S. in Physics</t>
  </si>
  <si>
    <t>B.A. and B.S. in Chemistry</t>
  </si>
  <si>
    <t>38.0101</t>
  </si>
  <si>
    <t>B.A. and B.S. in Philosophy</t>
  </si>
  <si>
    <t>31.0505</t>
  </si>
  <si>
    <t>B.S. in Exercise Science</t>
  </si>
  <si>
    <t>30.2001</t>
  </si>
  <si>
    <t>B.A. in International Studies</t>
  </si>
  <si>
    <t>B.A. and B.S. in Integrative Studies</t>
  </si>
  <si>
    <t>B.A. and B.S. in Mathematical Studies</t>
  </si>
  <si>
    <t>B.A. and B.S. in Biological Sciences</t>
  </si>
  <si>
    <t>24.0101</t>
  </si>
  <si>
    <t>B.L.S. in Liberal Studies</t>
  </si>
  <si>
    <t>23.1304</t>
  </si>
  <si>
    <t>B.A. and B.S. in Speech Communication</t>
  </si>
  <si>
    <t>B.A. and B.S. in English</t>
  </si>
  <si>
    <t>16.0101</t>
  </si>
  <si>
    <t>B.A. and B.S. in Foreign Languages and Literature</t>
  </si>
  <si>
    <t>15.1001</t>
  </si>
  <si>
    <t>B.S. in Construction Management</t>
  </si>
  <si>
    <t>14.4201</t>
  </si>
  <si>
    <t>B.S. in Mechatronics and Robotics Engineering</t>
  </si>
  <si>
    <t>B.S. in Industrial Engineering</t>
  </si>
  <si>
    <t>B.S. in Mechanical Engineering</t>
  </si>
  <si>
    <t>B.S. in Electrical Engineering</t>
  </si>
  <si>
    <t>14.0901</t>
  </si>
  <si>
    <t>B.S. in Computer Engineering</t>
  </si>
  <si>
    <t>B.S. in Civil Engineering</t>
  </si>
  <si>
    <t>13.1316</t>
  </si>
  <si>
    <t>B.S. in Earth and Space Science Education</t>
  </si>
  <si>
    <t>13.1307</t>
  </si>
  <si>
    <t>B.S. in Health Education</t>
  </si>
  <si>
    <t>13.1210</t>
  </si>
  <si>
    <t>B.S. in Early Childhood Education</t>
  </si>
  <si>
    <t>13.1202</t>
  </si>
  <si>
    <t>B.S. in Elementary Education</t>
  </si>
  <si>
    <t>B.S. in Special Education</t>
  </si>
  <si>
    <t>B.A. and B.S. in Computer Science</t>
  </si>
  <si>
    <t>B.S. in Computer Management and Information Systems</t>
  </si>
  <si>
    <t>B.A. and B.S. in Mass Communications</t>
  </si>
  <si>
    <t>09.0101</t>
  </si>
  <si>
    <t>B.A. and B.S. in Applied Communication Studies</t>
  </si>
  <si>
    <t>B.A. and B.S. in Environmental Sciences</t>
  </si>
  <si>
    <t>Unclassified - Visiting</t>
  </si>
  <si>
    <t>Undeclared - Degree-seeking</t>
  </si>
  <si>
    <t>Total Baccalaureate/Undeclared/Unclassified Undergraduates</t>
  </si>
  <si>
    <t>Total Enrollment Headcount</t>
  </si>
  <si>
    <t>Women</t>
  </si>
  <si>
    <t>Men</t>
  </si>
  <si>
    <t>CIP Code</t>
  </si>
  <si>
    <t>Program</t>
  </si>
  <si>
    <t>Unknown</t>
  </si>
  <si>
    <t>Two or more races</t>
  </si>
  <si>
    <t>White</t>
  </si>
  <si>
    <t>Native Hawaiian / Other Pacific Islander</t>
  </si>
  <si>
    <t>Black / African American</t>
  </si>
  <si>
    <t>Asian</t>
  </si>
  <si>
    <t>Am. Indian / Alaska Native</t>
  </si>
  <si>
    <t>Hispanic / Latino</t>
  </si>
  <si>
    <t>Non-Resident Alien</t>
  </si>
  <si>
    <t>Award Level</t>
  </si>
  <si>
    <t>Southern Illinois University Edwardsville Fall 2016 Enrollment Headcounts by Degree Program by Level, Race/Ethnic Category and Gender (Table 2)</t>
  </si>
  <si>
    <t>Other Graduate Students</t>
  </si>
  <si>
    <t>First-time Graduate Students</t>
  </si>
  <si>
    <t>Part-time Graduate and Doctor of Professional Practice Total</t>
  </si>
  <si>
    <t>Pharmacy</t>
  </si>
  <si>
    <t>Dentistry</t>
  </si>
  <si>
    <t>Other Doctor of Professional Practice</t>
  </si>
  <si>
    <t>First-time Doctor of Professional Practice</t>
  </si>
  <si>
    <t>Full-time Graduate and Doctor of Professional Practice Total</t>
  </si>
  <si>
    <t>Total Graduate and Doctor of Professional Practice</t>
  </si>
  <si>
    <t>Non-degree-seeking</t>
  </si>
  <si>
    <t>Fourth-year and higher</t>
  </si>
  <si>
    <t>Third-year</t>
  </si>
  <si>
    <t>Second-year</t>
  </si>
  <si>
    <t>Other First-year</t>
  </si>
  <si>
    <t>First-time Freshmen</t>
  </si>
  <si>
    <t>Part-time Undergraduate Total</t>
  </si>
  <si>
    <t>Full-time Undergraduate Total</t>
  </si>
  <si>
    <t>Total Undergraduates</t>
  </si>
  <si>
    <t>Total All Student Levels</t>
  </si>
  <si>
    <t>All</t>
  </si>
  <si>
    <t xml:space="preserve">Men </t>
  </si>
  <si>
    <t>Total</t>
  </si>
  <si>
    <t>Race / Ethnicity Unknown</t>
  </si>
  <si>
    <t>Black or African American</t>
  </si>
  <si>
    <t>American Indian / Alaska Native</t>
  </si>
  <si>
    <t>Southern Illinois University Edwardsville Fall 2016 Headcount by Level and Full-time/Part-time status IBHE Table 4</t>
  </si>
  <si>
    <t>Off-Campus</t>
  </si>
  <si>
    <t>On-Campus</t>
  </si>
  <si>
    <t>Race/Ethnicity Unknown</t>
  </si>
  <si>
    <t>IBHE Table 5A</t>
  </si>
  <si>
    <t>Fall 2016 Headcounts by On- and Off-Campus Sites by Race/Ethnic Category and Gender</t>
  </si>
  <si>
    <t xml:space="preserve">Southern Illinois University Edwardsville </t>
  </si>
  <si>
    <t>Age unknown</t>
  </si>
  <si>
    <t>65 and over</t>
  </si>
  <si>
    <t>50-64</t>
  </si>
  <si>
    <t>40-49</t>
  </si>
  <si>
    <t>35-39</t>
  </si>
  <si>
    <t>30-34</t>
  </si>
  <si>
    <t>25-29</t>
  </si>
  <si>
    <t>22-24</t>
  </si>
  <si>
    <t>20-21</t>
  </si>
  <si>
    <t>18-19</t>
  </si>
  <si>
    <t>17 and under</t>
  </si>
  <si>
    <t>Part-time students total</t>
  </si>
  <si>
    <t>Under 18</t>
  </si>
  <si>
    <t>Full-time students total</t>
  </si>
  <si>
    <t>All Students Total</t>
  </si>
  <si>
    <t>All Students</t>
  </si>
  <si>
    <t>Graduate Students</t>
  </si>
  <si>
    <t>Doctor's Degree Professional Practice</t>
  </si>
  <si>
    <t>Undergraduates Non-degree-seeking</t>
  </si>
  <si>
    <t>Undergraduates Degree-seeking</t>
  </si>
  <si>
    <t>Fall 2016</t>
  </si>
  <si>
    <t>FIPS Code</t>
  </si>
  <si>
    <t>Residence when student was first admitted at this level</t>
  </si>
  <si>
    <t>First-time Freshmen (01)</t>
  </si>
  <si>
    <t>From column (01): Graduated from High School in past 12 months (02)</t>
  </si>
  <si>
    <t>Undergraduate Transfers (03)</t>
  </si>
  <si>
    <t>First-time Doctor's Degree Professional Practice (04)</t>
  </si>
  <si>
    <t>First-time Graduate-level students (05)</t>
  </si>
  <si>
    <t>Total students</t>
  </si>
  <si>
    <t>01</t>
  </si>
  <si>
    <t>Alabama</t>
  </si>
  <si>
    <t>02</t>
  </si>
  <si>
    <t>Alaska</t>
  </si>
  <si>
    <t>04</t>
  </si>
  <si>
    <t>Arizona</t>
  </si>
  <si>
    <t>05</t>
  </si>
  <si>
    <t>Arkansas</t>
  </si>
  <si>
    <t>06</t>
  </si>
  <si>
    <t>California</t>
  </si>
  <si>
    <t>08</t>
  </si>
  <si>
    <t>Colorado</t>
  </si>
  <si>
    <t>09</t>
  </si>
  <si>
    <t>Connecticut</t>
  </si>
  <si>
    <t>10</t>
  </si>
  <si>
    <t>Delaware</t>
  </si>
  <si>
    <t>11</t>
  </si>
  <si>
    <t>District of Columbia</t>
  </si>
  <si>
    <t>12</t>
  </si>
  <si>
    <t>Florida</t>
  </si>
  <si>
    <t>13</t>
  </si>
  <si>
    <t>Georgia</t>
  </si>
  <si>
    <t>15</t>
  </si>
  <si>
    <t>Hawaii</t>
  </si>
  <si>
    <t>16</t>
  </si>
  <si>
    <t>Idaho</t>
  </si>
  <si>
    <t>Illinois</t>
  </si>
  <si>
    <t>Indiana</t>
  </si>
  <si>
    <t>Iowa</t>
  </si>
  <si>
    <t>20</t>
  </si>
  <si>
    <t>Kansas</t>
  </si>
  <si>
    <t>21</t>
  </si>
  <si>
    <t>Kentucky</t>
  </si>
  <si>
    <t>22</t>
  </si>
  <si>
    <t>Louisiana</t>
  </si>
  <si>
    <t>23</t>
  </si>
  <si>
    <t>Maine</t>
  </si>
  <si>
    <t>24</t>
  </si>
  <si>
    <t>Maryland</t>
  </si>
  <si>
    <t>25</t>
  </si>
  <si>
    <t>Massachusetts</t>
  </si>
  <si>
    <t>26</t>
  </si>
  <si>
    <t>Michigan</t>
  </si>
  <si>
    <t>27</t>
  </si>
  <si>
    <t>Minnesota</t>
  </si>
  <si>
    <t>28</t>
  </si>
  <si>
    <t>Mississippi</t>
  </si>
  <si>
    <t>29</t>
  </si>
  <si>
    <t>Missouri</t>
  </si>
  <si>
    <t>30</t>
  </si>
  <si>
    <t>Montana</t>
  </si>
  <si>
    <t>31</t>
  </si>
  <si>
    <t>Nebraska</t>
  </si>
  <si>
    <t>32</t>
  </si>
  <si>
    <t>Nevada</t>
  </si>
  <si>
    <t>33</t>
  </si>
  <si>
    <t>New Hampshire</t>
  </si>
  <si>
    <t>34</t>
  </si>
  <si>
    <t>New Jersey</t>
  </si>
  <si>
    <t>35</t>
  </si>
  <si>
    <t>New Mexico</t>
  </si>
  <si>
    <t>36</t>
  </si>
  <si>
    <t>New York</t>
  </si>
  <si>
    <t>37</t>
  </si>
  <si>
    <t>North Carolina</t>
  </si>
  <si>
    <t>38</t>
  </si>
  <si>
    <t>North Dakota</t>
  </si>
  <si>
    <t>39</t>
  </si>
  <si>
    <t>Ohio</t>
  </si>
  <si>
    <t>40</t>
  </si>
  <si>
    <t>Oklahoma</t>
  </si>
  <si>
    <t>41</t>
  </si>
  <si>
    <t>Oregon</t>
  </si>
  <si>
    <t>42</t>
  </si>
  <si>
    <t>Pennsylvania</t>
  </si>
  <si>
    <t>44</t>
  </si>
  <si>
    <t>Rhode Island</t>
  </si>
  <si>
    <t>45</t>
  </si>
  <si>
    <t>South Carolina</t>
  </si>
  <si>
    <t>46</t>
  </si>
  <si>
    <t>South Dakota</t>
  </si>
  <si>
    <t>47</t>
  </si>
  <si>
    <t>Tennessee</t>
  </si>
  <si>
    <t>48</t>
  </si>
  <si>
    <t>Texas</t>
  </si>
  <si>
    <t>49</t>
  </si>
  <si>
    <t>Utah</t>
  </si>
  <si>
    <t>50</t>
  </si>
  <si>
    <t>Vermont</t>
  </si>
  <si>
    <t>51</t>
  </si>
  <si>
    <t>Virginia</t>
  </si>
  <si>
    <t>53</t>
  </si>
  <si>
    <t>Washington</t>
  </si>
  <si>
    <t>54</t>
  </si>
  <si>
    <t>West Virginia</t>
  </si>
  <si>
    <t>55</t>
  </si>
  <si>
    <t>Wisconsin</t>
  </si>
  <si>
    <t>56</t>
  </si>
  <si>
    <t>Wyoming</t>
  </si>
  <si>
    <t>57</t>
  </si>
  <si>
    <t>State Unknown</t>
  </si>
  <si>
    <t>72</t>
  </si>
  <si>
    <t>Puerto Rico</t>
  </si>
  <si>
    <t>90</t>
  </si>
  <si>
    <t>Foreign Countries</t>
  </si>
  <si>
    <t>98</t>
  </si>
  <si>
    <t>Not reported</t>
  </si>
  <si>
    <t>County Code</t>
  </si>
  <si>
    <t>County</t>
  </si>
  <si>
    <t>Non-resident alien</t>
  </si>
  <si>
    <t>Hispanic/Latino</t>
  </si>
  <si>
    <t>American Indian/Alaska Native</t>
  </si>
  <si>
    <t>Native Hawaiian/Other Pacific Islander</t>
  </si>
  <si>
    <t>Totals</t>
  </si>
  <si>
    <t xml:space="preserve">All </t>
  </si>
  <si>
    <t>IL001</t>
  </si>
  <si>
    <t>IL-Adams</t>
  </si>
  <si>
    <t>IL003</t>
  </si>
  <si>
    <t>IL-Alexander</t>
  </si>
  <si>
    <t>IL005</t>
  </si>
  <si>
    <t>IL-Bond</t>
  </si>
  <si>
    <t>IL015</t>
  </si>
  <si>
    <t>IL-Carroll</t>
  </si>
  <si>
    <t>IL017</t>
  </si>
  <si>
    <t>IL-Cass</t>
  </si>
  <si>
    <t>IL019</t>
  </si>
  <si>
    <t>IL-Champaign</t>
  </si>
  <si>
    <t>IL021</t>
  </si>
  <si>
    <t>IL-Christian</t>
  </si>
  <si>
    <t>IL023</t>
  </si>
  <si>
    <t>IL-Clark</t>
  </si>
  <si>
    <t>IL027</t>
  </si>
  <si>
    <t>IL-Clinton</t>
  </si>
  <si>
    <t>IL029</t>
  </si>
  <si>
    <t>IL-Coles</t>
  </si>
  <si>
    <t>IL031</t>
  </si>
  <si>
    <t>IL-Cook</t>
  </si>
  <si>
    <t>IL033</t>
  </si>
  <si>
    <t>IL-Crawford</t>
  </si>
  <si>
    <t>IL037</t>
  </si>
  <si>
    <t>IL-Dekalb</t>
  </si>
  <si>
    <t>IL039</t>
  </si>
  <si>
    <t>IL-Dewitt</t>
  </si>
  <si>
    <t>IL043</t>
  </si>
  <si>
    <t>IL-Dupage</t>
  </si>
  <si>
    <t>IL045</t>
  </si>
  <si>
    <t>IL-Edgar</t>
  </si>
  <si>
    <t>IL047</t>
  </si>
  <si>
    <t>IL-Edwards</t>
  </si>
  <si>
    <t>IL049</t>
  </si>
  <si>
    <t>IL-Effingham</t>
  </si>
  <si>
    <t>IL051</t>
  </si>
  <si>
    <t>IL-Fayette</t>
  </si>
  <si>
    <t>IL053</t>
  </si>
  <si>
    <t>IL-Ford</t>
  </si>
  <si>
    <t>IL055</t>
  </si>
  <si>
    <t>IL-Franklin</t>
  </si>
  <si>
    <t>IL057</t>
  </si>
  <si>
    <t>IL-Fulton</t>
  </si>
  <si>
    <t>IL061</t>
  </si>
  <si>
    <t>IL-Greene</t>
  </si>
  <si>
    <t>IL063</t>
  </si>
  <si>
    <t>IL-Grundy</t>
  </si>
  <si>
    <t>IL067</t>
  </si>
  <si>
    <t>IL-Hancock</t>
  </si>
  <si>
    <t>IL073</t>
  </si>
  <si>
    <t>IL-Henry</t>
  </si>
  <si>
    <t>IL075</t>
  </si>
  <si>
    <t>IL-Iroquois</t>
  </si>
  <si>
    <t>IL077</t>
  </si>
  <si>
    <t>IL-Jackson</t>
  </si>
  <si>
    <t>IL079</t>
  </si>
  <si>
    <t>IL-Jasper</t>
  </si>
  <si>
    <t>IL081</t>
  </si>
  <si>
    <t>IL-Jefferson</t>
  </si>
  <si>
    <t>IL083</t>
  </si>
  <si>
    <t>IL-Jersey</t>
  </si>
  <si>
    <t>IL085</t>
  </si>
  <si>
    <t>IL-Jo Daviess</t>
  </si>
  <si>
    <t>IL087</t>
  </si>
  <si>
    <t>IL-Johnson</t>
  </si>
  <si>
    <t>IL089</t>
  </si>
  <si>
    <t>IL-Kane</t>
  </si>
  <si>
    <t>IL091</t>
  </si>
  <si>
    <t>IL-Kankakee</t>
  </si>
  <si>
    <t>IL093</t>
  </si>
  <si>
    <t>IL-Kendall</t>
  </si>
  <si>
    <t>IL095</t>
  </si>
  <si>
    <t>IL-Knox</t>
  </si>
  <si>
    <t>IL097</t>
  </si>
  <si>
    <t>IL-Lake</t>
  </si>
  <si>
    <t>IL099</t>
  </si>
  <si>
    <t>IL-La Salle</t>
  </si>
  <si>
    <t>IL101</t>
  </si>
  <si>
    <t>IL-Lawrence</t>
  </si>
  <si>
    <t>IL105</t>
  </si>
  <si>
    <t>IL-Livingston</t>
  </si>
  <si>
    <t>IL107</t>
  </si>
  <si>
    <t>IL-Logan</t>
  </si>
  <si>
    <t>IL109</t>
  </si>
  <si>
    <t>IL-McDonough</t>
  </si>
  <si>
    <t>IL111</t>
  </si>
  <si>
    <t>IL-McHenry</t>
  </si>
  <si>
    <t>IL113</t>
  </si>
  <si>
    <t>IL-McLean</t>
  </si>
  <si>
    <t>IL115</t>
  </si>
  <si>
    <t>IL-Macon</t>
  </si>
  <si>
    <t>IL117</t>
  </si>
  <si>
    <t>IL-Macoupin</t>
  </si>
  <si>
    <t>IL119</t>
  </si>
  <si>
    <t>IL-Madison</t>
  </si>
  <si>
    <t>IL121</t>
  </si>
  <si>
    <t>IL-Marion</t>
  </si>
  <si>
    <t>IL125</t>
  </si>
  <si>
    <t>IL-Mason</t>
  </si>
  <si>
    <t>IL129</t>
  </si>
  <si>
    <t>IL-Menard</t>
  </si>
  <si>
    <t>IL133</t>
  </si>
  <si>
    <t>IL-Monroe</t>
  </si>
  <si>
    <t>IL135</t>
  </si>
  <si>
    <t>IL-Montgomery</t>
  </si>
  <si>
    <t>IL137</t>
  </si>
  <si>
    <t>IL-Morgan</t>
  </si>
  <si>
    <t>IL141</t>
  </si>
  <si>
    <t>IL-Ogle</t>
  </si>
  <si>
    <t>IL143</t>
  </si>
  <si>
    <t>IL-Peoria</t>
  </si>
  <si>
    <t>IL149</t>
  </si>
  <si>
    <t>IL-Pike</t>
  </si>
  <si>
    <t>IL157</t>
  </si>
  <si>
    <t>IL-Randolph</t>
  </si>
  <si>
    <t>IL159</t>
  </si>
  <si>
    <t>IL-Richland</t>
  </si>
  <si>
    <t>IL161</t>
  </si>
  <si>
    <t>IL-Rock Island</t>
  </si>
  <si>
    <t>IL163</t>
  </si>
  <si>
    <t>IL-Saint Clair</t>
  </si>
  <si>
    <t>IL165</t>
  </si>
  <si>
    <t>IL-Saline</t>
  </si>
  <si>
    <t>IL167</t>
  </si>
  <si>
    <t>IL-Sangamon</t>
  </si>
  <si>
    <t>IL169</t>
  </si>
  <si>
    <t>IL-Schuyler</t>
  </si>
  <si>
    <t>IL171</t>
  </si>
  <si>
    <t>IL-Scott</t>
  </si>
  <si>
    <t>IL173</t>
  </si>
  <si>
    <t>IL-Shelby</t>
  </si>
  <si>
    <t>IL177</t>
  </si>
  <si>
    <t>IL-Stephenson</t>
  </si>
  <si>
    <t>IL179</t>
  </si>
  <si>
    <t>IL-Tazewell</t>
  </si>
  <si>
    <t>IL181</t>
  </si>
  <si>
    <t>IL-Union</t>
  </si>
  <si>
    <t>IL183</t>
  </si>
  <si>
    <t>IL-Vermilion</t>
  </si>
  <si>
    <t>IL187</t>
  </si>
  <si>
    <t>IL-Warren</t>
  </si>
  <si>
    <t>IL189</t>
  </si>
  <si>
    <t>IL-Washington</t>
  </si>
  <si>
    <t>IL191</t>
  </si>
  <si>
    <t>IL-Wayne</t>
  </si>
  <si>
    <t>IL193</t>
  </si>
  <si>
    <t>IL-White</t>
  </si>
  <si>
    <t>IL195</t>
  </si>
  <si>
    <t>IL-Whiteside</t>
  </si>
  <si>
    <t>IL197</t>
  </si>
  <si>
    <t>IL-Will</t>
  </si>
  <si>
    <t>IL199</t>
  </si>
  <si>
    <t>IL-Williamson</t>
  </si>
  <si>
    <t>IL201</t>
  </si>
  <si>
    <t>IL-Winnebago</t>
  </si>
  <si>
    <t>IL203</t>
  </si>
  <si>
    <t>IL-Woodford</t>
  </si>
  <si>
    <t>FICE</t>
  </si>
  <si>
    <t>Institution</t>
  </si>
  <si>
    <t>Total Undergraduate Transfer Students</t>
  </si>
  <si>
    <t>Public Universities</t>
  </si>
  <si>
    <t>001694</t>
  </si>
  <si>
    <t>Chicago State University</t>
  </si>
  <si>
    <t>001674</t>
  </si>
  <si>
    <t>Eastern Illinois University</t>
  </si>
  <si>
    <t>001692</t>
  </si>
  <si>
    <t>Illinois State University</t>
  </si>
  <si>
    <t>001737</t>
  </si>
  <si>
    <t>Northern Illinois University</t>
  </si>
  <si>
    <t>001758</t>
  </si>
  <si>
    <t>Southern Illinois University - Carbondale</t>
  </si>
  <si>
    <t>009333</t>
  </si>
  <si>
    <t>University of Illinois - Springfield</t>
  </si>
  <si>
    <t>001776</t>
  </si>
  <si>
    <t>University of Illinois - Chicago</t>
  </si>
  <si>
    <t>001775</t>
  </si>
  <si>
    <t>University of Illinois - Urbana Champaign</t>
  </si>
  <si>
    <t>001780</t>
  </si>
  <si>
    <t>Western Illinois University</t>
  </si>
  <si>
    <t>Public Community Colleges</t>
  </si>
  <si>
    <t>001638</t>
  </si>
  <si>
    <t>Black Hawk College</t>
  </si>
  <si>
    <t>007265</t>
  </si>
  <si>
    <t>Carl Sandburg College</t>
  </si>
  <si>
    <t>001647</t>
  </si>
  <si>
    <t>City Colleges of Chicago</t>
  </si>
  <si>
    <t>006656</t>
  </si>
  <si>
    <t>College of DuPage</t>
  </si>
  <si>
    <t>007694</t>
  </si>
  <si>
    <t>College of Lake County</t>
  </si>
  <si>
    <t>001669</t>
  </si>
  <si>
    <t>Danville Area Community College</t>
  </si>
  <si>
    <t>001675</t>
  </si>
  <si>
    <t>Elgin Community College</t>
  </si>
  <si>
    <t>003961</t>
  </si>
  <si>
    <t>Harper College</t>
  </si>
  <si>
    <t>030838</t>
  </si>
  <si>
    <t>Heartland Community College</t>
  </si>
  <si>
    <t>001681</t>
  </si>
  <si>
    <t>Highland Community College</t>
  </si>
  <si>
    <t>006753</t>
  </si>
  <si>
    <t>Illinois Central College</t>
  </si>
  <si>
    <t>009135</t>
  </si>
  <si>
    <t>Illinois Eastern Community College</t>
  </si>
  <si>
    <t>001705</t>
  </si>
  <si>
    <t>Illinois Valley Community College</t>
  </si>
  <si>
    <t>008076</t>
  </si>
  <si>
    <t>John A Logan College</t>
  </si>
  <si>
    <t>012813</t>
  </si>
  <si>
    <t>John Wood Community College</t>
  </si>
  <si>
    <t>001699</t>
  </si>
  <si>
    <t>Joliet Junior College</t>
  </si>
  <si>
    <t>007690</t>
  </si>
  <si>
    <t>Kankakee Community College</t>
  </si>
  <si>
    <t>001701</t>
  </si>
  <si>
    <t>Kaskaskia College</t>
  </si>
  <si>
    <t>007684</t>
  </si>
  <si>
    <t>Kishwaukee College</t>
  </si>
  <si>
    <t>007644</t>
  </si>
  <si>
    <t>Lake Land College</t>
  </si>
  <si>
    <t>010020</t>
  </si>
  <si>
    <t>Lewis And Clark Community College</t>
  </si>
  <si>
    <t>001709</t>
  </si>
  <si>
    <t>Lincoln College</t>
  </si>
  <si>
    <t>007170</t>
  </si>
  <si>
    <t>Lincoln Land Community College</t>
  </si>
  <si>
    <t>007691</t>
  </si>
  <si>
    <t>McHenry County College</t>
  </si>
  <si>
    <t>007692</t>
  </si>
  <si>
    <t>Moraine Valley Community College</t>
  </si>
  <si>
    <t>012362</t>
  </si>
  <si>
    <t>Northwestern College</t>
  </si>
  <si>
    <t>009896</t>
  </si>
  <si>
    <t>Oakton Community College</t>
  </si>
  <si>
    <t>007118</t>
  </si>
  <si>
    <t>Parkland College</t>
  </si>
  <si>
    <t>001640</t>
  </si>
  <si>
    <t>Prairie State College</t>
  </si>
  <si>
    <t>007119</t>
  </si>
  <si>
    <t>Rend Lake College</t>
  </si>
  <si>
    <t>010879</t>
  </si>
  <si>
    <t>Richland Community College</t>
  </si>
  <si>
    <t>001747</t>
  </si>
  <si>
    <t>Rock Valley College</t>
  </si>
  <si>
    <t>001752</t>
  </si>
  <si>
    <t>Sauk Valley Community College</t>
  </si>
  <si>
    <t>007693</t>
  </si>
  <si>
    <t>Shawnee Community College</t>
  </si>
  <si>
    <t>001769</t>
  </si>
  <si>
    <t>South Suburban College of Cook County</t>
  </si>
  <si>
    <t>001757</t>
  </si>
  <si>
    <t>Southeastern Illinois College</t>
  </si>
  <si>
    <t>001636</t>
  </si>
  <si>
    <t>Southwestern Illinois College</t>
  </si>
  <si>
    <t>001643</t>
  </si>
  <si>
    <t>Spoon River College</t>
  </si>
  <si>
    <t>006931</t>
  </si>
  <si>
    <t>Waubonsee Community College</t>
  </si>
  <si>
    <t>Independent Not-for-Profit Institutions</t>
  </si>
  <si>
    <t>001767</t>
  </si>
  <si>
    <t>Benedictine University</t>
  </si>
  <si>
    <t>029289</t>
  </si>
  <si>
    <t>East-West University</t>
  </si>
  <si>
    <t>001676</t>
  </si>
  <si>
    <t>Elmhurst College</t>
  </si>
  <si>
    <t>001678</t>
  </si>
  <si>
    <t>Eureka College</t>
  </si>
  <si>
    <t>001684</t>
  </si>
  <si>
    <t>Greenville College</t>
  </si>
  <si>
    <t>001688</t>
  </si>
  <si>
    <t>Illinois College</t>
  </si>
  <si>
    <t>001696</t>
  </si>
  <si>
    <t>Illinois Wesleyan University</t>
  </si>
  <si>
    <t>001708</t>
  </si>
  <si>
    <t>Lincoln Christian Univ</t>
  </si>
  <si>
    <t>001717</t>
  </si>
  <si>
    <t>MacMurray College</t>
  </si>
  <si>
    <t>001722</t>
  </si>
  <si>
    <t>McKendree University</t>
  </si>
  <si>
    <t>001724</t>
  </si>
  <si>
    <t>Millikin University</t>
  </si>
  <si>
    <t>001725</t>
  </si>
  <si>
    <t>Monmouth College</t>
  </si>
  <si>
    <t>001745</t>
  </si>
  <si>
    <t>Quincy University</t>
  </si>
  <si>
    <t>001768</t>
  </si>
  <si>
    <t>St Xavier University</t>
  </si>
  <si>
    <t>001771</t>
  </si>
  <si>
    <t>Trinity Christian College</t>
  </si>
  <si>
    <t>Independent For-Profit Institutions</t>
  </si>
  <si>
    <t>010727</t>
  </si>
  <si>
    <t>DeVry Univ</t>
  </si>
  <si>
    <t>Out-of-State and Foreign Institutions</t>
  </si>
  <si>
    <t>Southern Illinois University Edwardsville</t>
  </si>
  <si>
    <t>Fall 2016 Headcount Enrollments by Race and Ethnicity Distribution for Hispanic and Two or More Races</t>
  </si>
  <si>
    <t>IBHE Table 11</t>
  </si>
  <si>
    <t>Hispanic</t>
  </si>
  <si>
    <t>Two or More Races</t>
  </si>
  <si>
    <t xml:space="preserve"> </t>
  </si>
  <si>
    <t>Listing of Spreadsheets included in this Workbook</t>
  </si>
  <si>
    <t>Table 2</t>
  </si>
  <si>
    <t>Table 4</t>
  </si>
  <si>
    <t>Table 5A</t>
  </si>
  <si>
    <t>Table 7</t>
  </si>
  <si>
    <t>Table 8</t>
  </si>
  <si>
    <t>Table 9</t>
  </si>
  <si>
    <t xml:space="preserve">Table 10 </t>
  </si>
  <si>
    <t>Table 11</t>
  </si>
  <si>
    <t>Southern Illinois University Edwardsville - Fall 2016 Enrollment Reports</t>
  </si>
  <si>
    <t>Classroom Technologies</t>
  </si>
  <si>
    <t>Web-Based Learning</t>
  </si>
  <si>
    <t>Teaching of Writing</t>
  </si>
  <si>
    <t>50.0912</t>
  </si>
  <si>
    <t>Piano Pedagogy</t>
  </si>
  <si>
    <t>Vocal Pedagogy</t>
  </si>
  <si>
    <t>Mass Communication - Media Literacy</t>
  </si>
  <si>
    <t>Subtotal: Doctor's Degree - Research</t>
  </si>
  <si>
    <r>
      <rPr>
        <b/>
        <sz val="10"/>
        <color indexed="8"/>
        <rFont val="Calibri"/>
        <family val="2"/>
        <scheme val="minor"/>
      </rPr>
      <t>Doctor's Degree - Other:</t>
    </r>
    <r>
      <rPr>
        <sz val="10"/>
        <color indexed="8"/>
        <rFont val="Calibri"/>
        <family val="2"/>
        <scheme val="minor"/>
      </rPr>
      <t xml:space="preserve"> Doctor of Nursing Practice (D.N.P.)</t>
    </r>
  </si>
  <si>
    <t>Total Doctor's Degree Students</t>
  </si>
  <si>
    <t>Total Post-Baccalaureate Certificate Students</t>
  </si>
  <si>
    <t>Total Post-Master's Certificate/Specialist Students</t>
  </si>
  <si>
    <t>Subtotal: Doctor's Degree - Professional Practice</t>
  </si>
  <si>
    <t>Enrollment Headcounts by Degree Program by Degree Level, Race/Ethnic Category and Gender</t>
  </si>
  <si>
    <t>Enrollment Headcounts by Full-time and Part-time status</t>
  </si>
  <si>
    <t>Enrollment Headcounts for Off-campus sites</t>
  </si>
  <si>
    <t>Enrollment Headcounts by Age</t>
  </si>
  <si>
    <t>Enrollment Headcounts of Degree-seeking first-time students by Level and State of Residence</t>
  </si>
  <si>
    <t>Illinois County of origin for first-time Freshmen students</t>
  </si>
  <si>
    <t>Degree-seeking first-time undergraduate Transfer Enrollments from other colleges/universities by racial/ethnic categories and gender</t>
  </si>
  <si>
    <t>Enrollments by Race/Ethnicity and Gender for Hispanic and Two or more races</t>
  </si>
  <si>
    <t>IBHE Table #</t>
  </si>
  <si>
    <t>Term</t>
  </si>
  <si>
    <t>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</si>
</sst>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C00000"/>
      <name val="Cambria"/>
      <family val="1"/>
      <scheme val="major"/>
    </font>
    <font>
      <sz val="10"/>
      <name val="Arial"/>
      <family val="2"/>
    </font>
    <font>
      <sz val="12"/>
      <name val="System"/>
      <family val="2"/>
    </font>
    <font>
      <sz val="9"/>
      <color theme="1"/>
      <name val="Calibri"/>
      <family val="2"/>
    </font>
    <font>
      <b/>
      <sz val="12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</borders>
  <cellStyleXfs count="49">
    <xf numFmtId="0" fontId="0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2" fillId="0" borderId="0" xfId="0" applyFont="1" applyBorder="1"/>
    <xf numFmtId="0" fontId="0" fillId="0" borderId="0" xfId="0" applyFont="1" applyBorder="1"/>
    <xf numFmtId="3" fontId="11" fillId="2" borderId="0" xfId="0" applyNumberFormat="1" applyFont="1" applyFill="1" applyBorder="1"/>
    <xf numFmtId="3" fontId="12" fillId="0" borderId="0" xfId="2" applyNumberFormat="1" applyFont="1" applyBorder="1"/>
    <xf numFmtId="3" fontId="12" fillId="3" borderId="0" xfId="2" applyNumberFormat="1" applyFont="1" applyFill="1" applyBorder="1"/>
    <xf numFmtId="3" fontId="13" fillId="0" borderId="0" xfId="2" applyNumberFormat="1" applyFont="1" applyBorder="1" applyAlignment="1">
      <alignment horizontal="right" vertical="center"/>
    </xf>
    <xf numFmtId="3" fontId="13" fillId="3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top" wrapText="1"/>
    </xf>
    <xf numFmtId="0" fontId="11" fillId="0" borderId="0" xfId="0" applyFont="1" applyBorder="1"/>
    <xf numFmtId="3" fontId="11" fillId="2" borderId="1" xfId="0" applyNumberFormat="1" applyFont="1" applyFill="1" applyBorder="1"/>
    <xf numFmtId="3" fontId="14" fillId="0" borderId="1" xfId="2" applyNumberFormat="1" applyFont="1" applyBorder="1"/>
    <xf numFmtId="3" fontId="14" fillId="3" borderId="1" xfId="2" applyNumberFormat="1" applyFont="1" applyFill="1" applyBorder="1"/>
    <xf numFmtId="3" fontId="15" fillId="0" borderId="1" xfId="2" applyNumberFormat="1" applyFont="1" applyBorder="1" applyAlignment="1">
      <alignment horizontal="right" vertical="center"/>
    </xf>
    <xf numFmtId="3" fontId="15" fillId="3" borderId="1" xfId="2" applyNumberFormat="1" applyFont="1" applyFill="1" applyBorder="1" applyAlignment="1">
      <alignment horizontal="right" vertical="center"/>
    </xf>
    <xf numFmtId="0" fontId="15" fillId="0" borderId="1" xfId="2" applyFont="1" applyBorder="1" applyAlignment="1">
      <alignment horizontal="right" vertical="top"/>
    </xf>
    <xf numFmtId="0" fontId="16" fillId="0" borderId="0" xfId="0" applyFont="1" applyBorder="1"/>
    <xf numFmtId="3" fontId="17" fillId="2" borderId="0" xfId="0" applyNumberFormat="1" applyFont="1" applyFill="1" applyBorder="1"/>
    <xf numFmtId="3" fontId="18" fillId="0" borderId="0" xfId="2" applyNumberFormat="1" applyFont="1" applyBorder="1"/>
    <xf numFmtId="3" fontId="18" fillId="3" borderId="0" xfId="2" applyNumberFormat="1" applyFont="1" applyFill="1" applyBorder="1"/>
    <xf numFmtId="3" fontId="19" fillId="0" borderId="0" xfId="2" applyNumberFormat="1" applyFont="1" applyBorder="1" applyAlignment="1">
      <alignment horizontal="right" vertical="center"/>
    </xf>
    <xf numFmtId="3" fontId="19" fillId="3" borderId="0" xfId="2" applyNumberFormat="1" applyFont="1" applyFill="1" applyBorder="1" applyAlignment="1">
      <alignment horizontal="right" vertical="center"/>
    </xf>
    <xf numFmtId="0" fontId="19" fillId="0" borderId="0" xfId="2" applyFont="1" applyBorder="1" applyAlignment="1">
      <alignment horizontal="right" vertical="top" wrapText="1"/>
    </xf>
    <xf numFmtId="0" fontId="13" fillId="0" borderId="0" xfId="2" applyFont="1" applyBorder="1" applyAlignment="1">
      <alignment horizontal="right" vertical="top"/>
    </xf>
    <xf numFmtId="0" fontId="19" fillId="0" borderId="0" xfId="2" applyFont="1" applyBorder="1" applyAlignment="1">
      <alignment horizontal="right" vertical="top"/>
    </xf>
    <xf numFmtId="0" fontId="20" fillId="0" borderId="0" xfId="0" applyFont="1" applyBorder="1"/>
    <xf numFmtId="3" fontId="20" fillId="2" borderId="1" xfId="0" applyNumberFormat="1" applyFont="1" applyFill="1" applyBorder="1"/>
    <xf numFmtId="3" fontId="20" fillId="0" borderId="1" xfId="2" applyNumberFormat="1" applyFont="1" applyBorder="1"/>
    <xf numFmtId="3" fontId="20" fillId="3" borderId="1" xfId="2" applyNumberFormat="1" applyFont="1" applyFill="1" applyBorder="1"/>
    <xf numFmtId="3" fontId="20" fillId="0" borderId="1" xfId="2" applyNumberFormat="1" applyFont="1" applyBorder="1" applyAlignment="1">
      <alignment horizontal="right" vertical="center"/>
    </xf>
    <xf numFmtId="3" fontId="20" fillId="3" borderId="1" xfId="2" applyNumberFormat="1" applyFont="1" applyFill="1" applyBorder="1" applyAlignment="1">
      <alignment horizontal="right" vertical="center"/>
    </xf>
    <xf numFmtId="0" fontId="20" fillId="0" borderId="1" xfId="2" applyFont="1" applyBorder="1" applyAlignment="1">
      <alignment horizontal="right" vertical="top" wrapText="1"/>
    </xf>
    <xf numFmtId="3" fontId="15" fillId="0" borderId="1" xfId="2" applyNumberFormat="1" applyFont="1" applyBorder="1" applyAlignment="1">
      <alignment horizontal="right" wrapText="1"/>
    </xf>
    <xf numFmtId="3" fontId="15" fillId="3" borderId="1" xfId="2" applyNumberFormat="1" applyFont="1" applyFill="1" applyBorder="1" applyAlignment="1">
      <alignment horizontal="right" wrapText="1"/>
    </xf>
    <xf numFmtId="0" fontId="15" fillId="0" borderId="1" xfId="2" applyFont="1" applyBorder="1" applyAlignment="1">
      <alignment horizontal="right"/>
    </xf>
    <xf numFmtId="3" fontId="20" fillId="2" borderId="0" xfId="0" applyNumberFormat="1" applyFont="1" applyFill="1" applyBorder="1"/>
    <xf numFmtId="3" fontId="20" fillId="0" borderId="0" xfId="2" applyNumberFormat="1" applyFont="1" applyBorder="1"/>
    <xf numFmtId="3" fontId="20" fillId="3" borderId="0" xfId="2" applyNumberFormat="1" applyFont="1" applyFill="1" applyBorder="1"/>
    <xf numFmtId="3" fontId="20" fillId="0" borderId="0" xfId="2" applyNumberFormat="1" applyFont="1" applyBorder="1" applyAlignment="1">
      <alignment horizontal="right" wrapText="1"/>
    </xf>
    <xf numFmtId="3" fontId="20" fillId="3" borderId="0" xfId="2" applyNumberFormat="1" applyFont="1" applyFill="1" applyBorder="1" applyAlignment="1">
      <alignment horizontal="right" wrapText="1"/>
    </xf>
    <xf numFmtId="0" fontId="20" fillId="0" borderId="0" xfId="2" applyFont="1" applyBorder="1" applyAlignment="1">
      <alignment horizontal="right" wrapText="1"/>
    </xf>
    <xf numFmtId="0" fontId="21" fillId="0" borderId="0" xfId="0" applyFont="1" applyBorder="1"/>
    <xf numFmtId="3" fontId="22" fillId="2" borderId="1" xfId="0" applyNumberFormat="1" applyFont="1" applyFill="1" applyBorder="1"/>
    <xf numFmtId="3" fontId="22" fillId="0" borderId="1" xfId="2" applyNumberFormat="1" applyFont="1" applyBorder="1"/>
    <xf numFmtId="3" fontId="22" fillId="3" borderId="1" xfId="2" applyNumberFormat="1" applyFont="1" applyFill="1" applyBorder="1"/>
    <xf numFmtId="3" fontId="22" fillId="0" borderId="1" xfId="2" applyNumberFormat="1" applyFont="1" applyBorder="1" applyAlignment="1">
      <alignment horizontal="right" wrapText="1"/>
    </xf>
    <xf numFmtId="3" fontId="22" fillId="3" borderId="1" xfId="2" applyNumberFormat="1" applyFont="1" applyFill="1" applyBorder="1" applyAlignment="1">
      <alignment horizontal="right" wrapText="1"/>
    </xf>
    <xf numFmtId="0" fontId="22" fillId="0" borderId="1" xfId="2" applyFont="1" applyBorder="1" applyAlignment="1">
      <alignment horizontal="right" wrapText="1"/>
    </xf>
    <xf numFmtId="0" fontId="15" fillId="0" borderId="0" xfId="2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wrapText="1"/>
    </xf>
    <xf numFmtId="3" fontId="0" fillId="0" borderId="3" xfId="0" applyNumberFormat="1" applyFont="1" applyBorder="1"/>
    <xf numFmtId="3" fontId="12" fillId="0" borderId="0" xfId="3" applyNumberFormat="1" applyFont="1" applyBorder="1"/>
    <xf numFmtId="3" fontId="12" fillId="0" borderId="4" xfId="3" applyNumberFormat="1" applyFont="1" applyBorder="1"/>
    <xf numFmtId="3" fontId="13" fillId="0" borderId="3" xfId="3" applyNumberFormat="1" applyFont="1" applyBorder="1" applyAlignment="1">
      <alignment horizontal="right" vertical="center"/>
    </xf>
    <xf numFmtId="3" fontId="13" fillId="0" borderId="4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horizontal="right" vertical="center"/>
    </xf>
    <xf numFmtId="0" fontId="15" fillId="0" borderId="0" xfId="3" applyFont="1" applyBorder="1" applyAlignment="1">
      <alignment horizontal="right" vertical="top"/>
    </xf>
    <xf numFmtId="3" fontId="11" fillId="0" borderId="5" xfId="0" applyNumberFormat="1" applyFont="1" applyBorder="1"/>
    <xf numFmtId="3" fontId="14" fillId="0" borderId="1" xfId="3" applyNumberFormat="1" applyFont="1" applyBorder="1"/>
    <xf numFmtId="3" fontId="14" fillId="0" borderId="6" xfId="3" applyNumberFormat="1" applyFont="1" applyBorder="1"/>
    <xf numFmtId="3" fontId="15" fillId="0" borderId="5" xfId="3" applyNumberFormat="1" applyFont="1" applyBorder="1" applyAlignment="1">
      <alignment horizontal="right" vertical="center"/>
    </xf>
    <xf numFmtId="3" fontId="15" fillId="0" borderId="6" xfId="3" applyNumberFormat="1" applyFont="1" applyBorder="1" applyAlignment="1">
      <alignment horizontal="right" vertical="center"/>
    </xf>
    <xf numFmtId="3" fontId="15" fillId="0" borderId="1" xfId="3" applyNumberFormat="1" applyFont="1" applyBorder="1" applyAlignment="1">
      <alignment horizontal="right" vertical="center"/>
    </xf>
    <xf numFmtId="0" fontId="15" fillId="0" borderId="1" xfId="3" applyFont="1" applyBorder="1" applyAlignment="1">
      <alignment horizontal="right" vertical="top" wrapText="1"/>
    </xf>
    <xf numFmtId="0" fontId="15" fillId="0" borderId="7" xfId="3" applyFont="1" applyFill="1" applyBorder="1" applyAlignment="1">
      <alignment horizontal="center"/>
    </xf>
    <xf numFmtId="0" fontId="15" fillId="0" borderId="8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5" fillId="0" borderId="7" xfId="3" applyFont="1" applyBorder="1" applyAlignment="1">
      <alignment horizontal="center"/>
    </xf>
    <xf numFmtId="0" fontId="15" fillId="0" borderId="8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3" fillId="0" borderId="0" xfId="3" applyFont="1" applyBorder="1" applyAlignment="1">
      <alignment wrapText="1"/>
    </xf>
    <xf numFmtId="0" fontId="0" fillId="0" borderId="0" xfId="0" applyFont="1"/>
    <xf numFmtId="3" fontId="13" fillId="0" borderId="11" xfId="3" applyNumberFormat="1" applyFont="1" applyBorder="1" applyAlignment="1">
      <alignment horizontal="right" vertical="center"/>
    </xf>
    <xf numFmtId="3" fontId="13" fillId="0" borderId="12" xfId="3" applyNumberFormat="1" applyFont="1" applyBorder="1" applyAlignment="1">
      <alignment horizontal="right" vertical="center"/>
    </xf>
    <xf numFmtId="3" fontId="13" fillId="0" borderId="15" xfId="3" applyNumberFormat="1" applyFont="1" applyBorder="1" applyAlignment="1">
      <alignment horizontal="right" vertical="center"/>
    </xf>
    <xf numFmtId="3" fontId="13" fillId="0" borderId="16" xfId="3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49" fontId="6" fillId="0" borderId="23" xfId="3" applyNumberFormat="1" applyFont="1" applyBorder="1" applyAlignment="1">
      <alignment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2" xfId="3" applyFont="1" applyBorder="1" applyAlignment="1">
      <alignment horizontal="center" wrapText="1"/>
    </xf>
    <xf numFmtId="0" fontId="6" fillId="0" borderId="20" xfId="3" applyFont="1" applyBorder="1" applyAlignment="1">
      <alignment horizontal="center" wrapText="1"/>
    </xf>
    <xf numFmtId="0" fontId="5" fillId="0" borderId="0" xfId="3" applyFont="1"/>
    <xf numFmtId="49" fontId="6" fillId="2" borderId="26" xfId="3" applyNumberFormat="1" applyFont="1" applyFill="1" applyBorder="1" applyAlignment="1">
      <alignment vertical="top" wrapText="1"/>
    </xf>
    <xf numFmtId="0" fontId="7" fillId="2" borderId="27" xfId="3" applyFont="1" applyFill="1" applyBorder="1" applyAlignment="1">
      <alignment horizontal="center" vertical="top" wrapText="1"/>
    </xf>
    <xf numFmtId="164" fontId="7" fillId="2" borderId="28" xfId="3" applyNumberFormat="1" applyFont="1" applyFill="1" applyBorder="1" applyAlignment="1">
      <alignment horizontal="right" vertical="center"/>
    </xf>
    <xf numFmtId="164" fontId="7" fillId="2" borderId="29" xfId="3" applyNumberFormat="1" applyFont="1" applyFill="1" applyBorder="1" applyAlignment="1">
      <alignment horizontal="right" vertical="center"/>
    </xf>
    <xf numFmtId="164" fontId="7" fillId="2" borderId="30" xfId="3" applyNumberFormat="1" applyFont="1" applyFill="1" applyBorder="1" applyAlignment="1">
      <alignment horizontal="right" vertical="center"/>
    </xf>
    <xf numFmtId="49" fontId="6" fillId="0" borderId="31" xfId="3" applyNumberFormat="1" applyFont="1" applyBorder="1" applyAlignment="1">
      <alignment horizontal="center" vertical="top" wrapText="1"/>
    </xf>
    <xf numFmtId="0" fontId="6" fillId="0" borderId="0" xfId="3" applyFont="1" applyBorder="1" applyAlignment="1">
      <alignment horizontal="right" vertical="top" wrapText="1"/>
    </xf>
    <xf numFmtId="164" fontId="6" fillId="0" borderId="32" xfId="3" applyNumberFormat="1" applyFont="1" applyBorder="1" applyAlignment="1">
      <alignment horizontal="right" vertical="center"/>
    </xf>
    <xf numFmtId="164" fontId="6" fillId="0" borderId="16" xfId="3" applyNumberFormat="1" applyFont="1" applyBorder="1" applyAlignment="1">
      <alignment horizontal="right" vertical="center"/>
    </xf>
    <xf numFmtId="164" fontId="6" fillId="0" borderId="17" xfId="3" applyNumberFormat="1" applyFont="1" applyBorder="1" applyAlignment="1">
      <alignment horizontal="right" vertical="center"/>
    </xf>
    <xf numFmtId="0" fontId="5" fillId="0" borderId="0" xfId="3" applyFont="1" applyBorder="1"/>
    <xf numFmtId="0" fontId="0" fillId="0" borderId="0" xfId="0" applyBorder="1"/>
    <xf numFmtId="49" fontId="6" fillId="0" borderId="33" xfId="3" applyNumberFormat="1" applyFont="1" applyBorder="1" applyAlignment="1">
      <alignment horizontal="center" vertical="top" wrapText="1"/>
    </xf>
    <xf numFmtId="0" fontId="6" fillId="0" borderId="34" xfId="3" applyFont="1" applyBorder="1" applyAlignment="1">
      <alignment horizontal="right" vertical="top" wrapText="1"/>
    </xf>
    <xf numFmtId="0" fontId="6" fillId="0" borderId="35" xfId="3" applyFont="1" applyBorder="1" applyAlignment="1">
      <alignment horizontal="right" vertical="center" wrapText="1"/>
    </xf>
    <xf numFmtId="0" fontId="6" fillId="0" borderId="12" xfId="3" applyFont="1" applyBorder="1" applyAlignment="1">
      <alignment horizontal="right" vertical="center" wrapText="1"/>
    </xf>
    <xf numFmtId="164" fontId="6" fillId="0" borderId="35" xfId="3" applyNumberFormat="1" applyFont="1" applyBorder="1" applyAlignment="1">
      <alignment horizontal="right" vertical="center"/>
    </xf>
    <xf numFmtId="0" fontId="6" fillId="0" borderId="13" xfId="3" applyFont="1" applyBorder="1" applyAlignment="1">
      <alignment horizontal="right" vertical="center" wrapText="1"/>
    </xf>
    <xf numFmtId="49" fontId="0" fillId="0" borderId="0" xfId="0" applyNumberFormat="1"/>
    <xf numFmtId="0" fontId="1" fillId="0" borderId="0" xfId="0" applyFont="1"/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5" fillId="0" borderId="45" xfId="3" applyFont="1" applyBorder="1" applyAlignment="1">
      <alignment horizontal="center"/>
    </xf>
    <xf numFmtId="0" fontId="15" fillId="0" borderId="46" xfId="3" applyFont="1" applyBorder="1" applyAlignment="1">
      <alignment horizontal="center"/>
    </xf>
    <xf numFmtId="0" fontId="14" fillId="3" borderId="47" xfId="3" applyFont="1" applyFill="1" applyBorder="1" applyAlignment="1">
      <alignment horizontal="center"/>
    </xf>
    <xf numFmtId="0" fontId="15" fillId="3" borderId="45" xfId="3" applyFont="1" applyFill="1" applyBorder="1" applyAlignment="1">
      <alignment horizontal="center"/>
    </xf>
    <xf numFmtId="0" fontId="15" fillId="2" borderId="48" xfId="3" applyFont="1" applyFill="1" applyBorder="1" applyAlignment="1">
      <alignment horizontal="center"/>
    </xf>
    <xf numFmtId="0" fontId="15" fillId="3" borderId="49" xfId="3" applyFont="1" applyFill="1" applyBorder="1" applyAlignment="1">
      <alignment wrapText="1"/>
    </xf>
    <xf numFmtId="0" fontId="15" fillId="3" borderId="45" xfId="3" applyFont="1" applyFill="1" applyBorder="1" applyAlignment="1">
      <alignment horizontal="right" wrapText="1"/>
    </xf>
    <xf numFmtId="3" fontId="15" fillId="3" borderId="43" xfId="3" applyNumberFormat="1" applyFont="1" applyFill="1" applyBorder="1" applyAlignment="1">
      <alignment horizontal="right" wrapText="1"/>
    </xf>
    <xf numFmtId="3" fontId="15" fillId="3" borderId="44" xfId="3" applyNumberFormat="1" applyFont="1" applyFill="1" applyBorder="1" applyAlignment="1">
      <alignment horizontal="right" wrapText="1"/>
    </xf>
    <xf numFmtId="3" fontId="15" fillId="3" borderId="46" xfId="3" applyNumberFormat="1" applyFont="1" applyFill="1" applyBorder="1" applyAlignment="1">
      <alignment horizontal="right" wrapText="1"/>
    </xf>
    <xf numFmtId="3" fontId="14" fillId="3" borderId="50" xfId="3" applyNumberFormat="1" applyFont="1" applyFill="1" applyBorder="1"/>
    <xf numFmtId="0" fontId="13" fillId="0" borderId="51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left" vertical="top" wrapText="1"/>
    </xf>
    <xf numFmtId="3" fontId="13" fillId="0" borderId="15" xfId="3" applyNumberFormat="1" applyFont="1" applyBorder="1" applyAlignment="1">
      <alignment horizontal="right" vertical="center" wrapText="1"/>
    </xf>
    <xf numFmtId="3" fontId="13" fillId="0" borderId="16" xfId="3" applyNumberFormat="1" applyFont="1" applyBorder="1" applyAlignment="1">
      <alignment horizontal="right" vertical="center" wrapText="1"/>
    </xf>
    <xf numFmtId="3" fontId="13" fillId="0" borderId="19" xfId="3" applyNumberFormat="1" applyFont="1" applyBorder="1" applyAlignment="1">
      <alignment horizontal="right" vertical="center"/>
    </xf>
    <xf numFmtId="3" fontId="12" fillId="3" borderId="4" xfId="3" applyNumberFormat="1" applyFont="1" applyFill="1" applyBorder="1"/>
    <xf numFmtId="3" fontId="12" fillId="3" borderId="0" xfId="3" applyNumberFormat="1" applyFont="1" applyFill="1" applyBorder="1"/>
    <xf numFmtId="3" fontId="11" fillId="2" borderId="52" xfId="0" applyNumberFormat="1" applyFont="1" applyFill="1" applyBorder="1"/>
    <xf numFmtId="0" fontId="13" fillId="0" borderId="53" xfId="3" applyFont="1" applyBorder="1" applyAlignment="1">
      <alignment horizontal="left" vertical="top" wrapText="1"/>
    </xf>
    <xf numFmtId="0" fontId="13" fillId="0" borderId="34" xfId="3" applyFont="1" applyBorder="1" applyAlignment="1">
      <alignment horizontal="left" vertical="top" wrapText="1"/>
    </xf>
    <xf numFmtId="3" fontId="13" fillId="0" borderId="11" xfId="3" applyNumberFormat="1" applyFont="1" applyBorder="1" applyAlignment="1">
      <alignment horizontal="right" vertical="center" wrapText="1"/>
    </xf>
    <xf numFmtId="3" fontId="13" fillId="0" borderId="12" xfId="3" applyNumberFormat="1" applyFont="1" applyBorder="1" applyAlignment="1">
      <alignment horizontal="right" vertical="center" wrapText="1"/>
    </xf>
    <xf numFmtId="3" fontId="13" fillId="0" borderId="34" xfId="3" applyNumberFormat="1" applyFont="1" applyBorder="1" applyAlignment="1">
      <alignment horizontal="right" vertical="center"/>
    </xf>
    <xf numFmtId="3" fontId="13" fillId="0" borderId="54" xfId="3" applyNumberFormat="1" applyFont="1" applyBorder="1" applyAlignment="1">
      <alignment horizontal="right" vertical="center"/>
    </xf>
    <xf numFmtId="3" fontId="12" fillId="3" borderId="55" xfId="3" applyNumberFormat="1" applyFont="1" applyFill="1" applyBorder="1"/>
    <xf numFmtId="3" fontId="12" fillId="3" borderId="56" xfId="3" applyNumberFormat="1" applyFont="1" applyFill="1" applyBorder="1"/>
    <xf numFmtId="3" fontId="11" fillId="2" borderId="10" xfId="0" applyNumberFormat="1" applyFont="1" applyFill="1" applyBorder="1"/>
    <xf numFmtId="0" fontId="7" fillId="0" borderId="62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7" fillId="0" borderId="63" xfId="4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3" fontId="7" fillId="2" borderId="59" xfId="4" applyNumberFormat="1" applyFont="1" applyFill="1" applyBorder="1" applyAlignment="1">
      <alignment horizontal="right" wrapText="1"/>
    </xf>
    <xf numFmtId="3" fontId="7" fillId="2" borderId="61" xfId="4" applyNumberFormat="1" applyFont="1" applyFill="1" applyBorder="1" applyAlignment="1">
      <alignment horizontal="right" wrapText="1"/>
    </xf>
    <xf numFmtId="3" fontId="7" fillId="2" borderId="60" xfId="4" applyNumberFormat="1" applyFont="1" applyFill="1" applyBorder="1" applyAlignment="1">
      <alignment horizontal="right" wrapText="1"/>
    </xf>
    <xf numFmtId="3" fontId="7" fillId="2" borderId="64" xfId="4" applyNumberFormat="1" applyFont="1" applyFill="1" applyBorder="1" applyAlignment="1">
      <alignment horizontal="right" wrapText="1"/>
    </xf>
    <xf numFmtId="3" fontId="7" fillId="3" borderId="59" xfId="4" applyNumberFormat="1" applyFont="1" applyFill="1" applyBorder="1" applyAlignment="1">
      <alignment horizontal="right" wrapText="1"/>
    </xf>
    <xf numFmtId="3" fontId="7" fillId="3" borderId="61" xfId="4" applyNumberFormat="1" applyFont="1" applyFill="1" applyBorder="1" applyAlignment="1">
      <alignment horizontal="right" wrapText="1"/>
    </xf>
    <xf numFmtId="3" fontId="7" fillId="3" borderId="60" xfId="4" applyNumberFormat="1" applyFont="1" applyFill="1" applyBorder="1" applyAlignment="1">
      <alignment horizontal="right" wrapText="1"/>
    </xf>
    <xf numFmtId="3" fontId="3" fillId="3" borderId="59" xfId="0" applyNumberFormat="1" applyFont="1" applyFill="1" applyBorder="1"/>
    <xf numFmtId="3" fontId="3" fillId="3" borderId="61" xfId="0" applyNumberFormat="1" applyFont="1" applyFill="1" applyBorder="1"/>
    <xf numFmtId="3" fontId="3" fillId="2" borderId="64" xfId="0" applyNumberFormat="1" applyFont="1" applyFill="1" applyBorder="1"/>
    <xf numFmtId="0" fontId="6" fillId="0" borderId="4" xfId="4" applyFont="1" applyBorder="1" applyAlignment="1">
      <alignment horizontal="left" vertical="top" wrapText="1"/>
    </xf>
    <xf numFmtId="0" fontId="6" fillId="0" borderId="3" xfId="4" applyFont="1" applyBorder="1" applyAlignment="1">
      <alignment horizontal="left" vertical="top" wrapText="1"/>
    </xf>
    <xf numFmtId="3" fontId="6" fillId="0" borderId="4" xfId="4" applyNumberFormat="1" applyFont="1" applyBorder="1" applyAlignment="1">
      <alignment horizontal="right" vertical="center"/>
    </xf>
    <xf numFmtId="3" fontId="6" fillId="0" borderId="0" xfId="4" applyNumberFormat="1" applyFont="1" applyBorder="1" applyAlignment="1">
      <alignment horizontal="right" vertical="center"/>
    </xf>
    <xf numFmtId="3" fontId="6" fillId="0" borderId="3" xfId="4" applyNumberFormat="1" applyFont="1" applyBorder="1" applyAlignment="1">
      <alignment horizontal="right" vertical="center"/>
    </xf>
    <xf numFmtId="3" fontId="2" fillId="0" borderId="4" xfId="0" applyNumberFormat="1" applyFont="1" applyBorder="1"/>
    <xf numFmtId="3" fontId="2" fillId="0" borderId="0" xfId="0" applyNumberFormat="1" applyFont="1" applyBorder="1"/>
    <xf numFmtId="3" fontId="2" fillId="2" borderId="65" xfId="0" applyNumberFormat="1" applyFont="1" applyFill="1" applyBorder="1"/>
    <xf numFmtId="0" fontId="6" fillId="0" borderId="3" xfId="4" applyFont="1" applyBorder="1" applyAlignment="1">
      <alignment horizontal="left" vertical="top"/>
    </xf>
    <xf numFmtId="3" fontId="7" fillId="3" borderId="59" xfId="4" applyNumberFormat="1" applyFont="1" applyFill="1" applyBorder="1" applyAlignment="1">
      <alignment horizontal="right" vertical="center"/>
    </xf>
    <xf numFmtId="3" fontId="7" fillId="3" borderId="61" xfId="4" applyNumberFormat="1" applyFont="1" applyFill="1" applyBorder="1" applyAlignment="1">
      <alignment horizontal="right" vertical="center"/>
    </xf>
    <xf numFmtId="3" fontId="7" fillId="3" borderId="60" xfId="4" applyNumberFormat="1" applyFont="1" applyFill="1" applyBorder="1" applyAlignment="1">
      <alignment horizontal="right" vertical="center"/>
    </xf>
    <xf numFmtId="3" fontId="6" fillId="0" borderId="62" xfId="4" applyNumberFormat="1" applyFont="1" applyBorder="1" applyAlignment="1">
      <alignment horizontal="right" vertical="center"/>
    </xf>
    <xf numFmtId="3" fontId="6" fillId="0" borderId="2" xfId="4" applyNumberFormat="1" applyFont="1" applyBorder="1" applyAlignment="1">
      <alignment horizontal="right" vertical="center"/>
    </xf>
    <xf numFmtId="3" fontId="6" fillId="0" borderId="63" xfId="4" applyNumberFormat="1" applyFont="1" applyBorder="1" applyAlignment="1">
      <alignment horizontal="right" vertical="center"/>
    </xf>
    <xf numFmtId="3" fontId="2" fillId="0" borderId="62" xfId="0" applyNumberFormat="1" applyFont="1" applyBorder="1"/>
    <xf numFmtId="3" fontId="2" fillId="0" borderId="2" xfId="0" applyNumberFormat="1" applyFont="1" applyBorder="1"/>
    <xf numFmtId="3" fontId="2" fillId="2" borderId="66" xfId="0" applyNumberFormat="1" applyFont="1" applyFill="1" applyBorder="1"/>
    <xf numFmtId="3" fontId="6" fillId="0" borderId="61" xfId="4" applyNumberFormat="1" applyFont="1" applyBorder="1" applyAlignment="1">
      <alignment horizontal="right" vertical="center"/>
    </xf>
    <xf numFmtId="3" fontId="2" fillId="0" borderId="60" xfId="0" applyNumberFormat="1" applyFont="1" applyFill="1" applyBorder="1"/>
    <xf numFmtId="0" fontId="7" fillId="3" borderId="62" xfId="4" applyFont="1" applyFill="1" applyBorder="1" applyAlignment="1">
      <alignment horizontal="left" vertical="top" wrapText="1"/>
    </xf>
    <xf numFmtId="0" fontId="7" fillId="3" borderId="63" xfId="4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3" xfId="0" applyFont="1" applyBorder="1"/>
    <xf numFmtId="3" fontId="2" fillId="0" borderId="61" xfId="0" applyNumberFormat="1" applyFont="1" applyBorder="1"/>
    <xf numFmtId="0" fontId="3" fillId="3" borderId="59" xfId="0" applyFont="1" applyFill="1" applyBorder="1"/>
    <xf numFmtId="0" fontId="3" fillId="3" borderId="60" xfId="0" applyFont="1" applyFill="1" applyBorder="1"/>
    <xf numFmtId="3" fontId="3" fillId="3" borderId="60" xfId="0" applyNumberFormat="1" applyFont="1" applyFill="1" applyBorder="1"/>
    <xf numFmtId="0" fontId="25" fillId="0" borderId="0" xfId="5"/>
    <xf numFmtId="0" fontId="12" fillId="0" borderId="0" xfId="5" applyNumberFormat="1" applyFont="1" applyAlignment="1" applyProtection="1">
      <alignment horizontal="left"/>
      <protection locked="0"/>
    </xf>
    <xf numFmtId="0" fontId="12" fillId="0" borderId="0" xfId="5" applyNumberFormat="1" applyFont="1" applyAlignment="1" applyProtection="1">
      <alignment horizontal="centerContinuous"/>
      <protection locked="0"/>
    </xf>
    <xf numFmtId="0" fontId="12" fillId="0" borderId="0" xfId="5" applyFont="1" applyAlignment="1">
      <alignment horizontal="center"/>
    </xf>
    <xf numFmtId="0" fontId="12" fillId="0" borderId="0" xfId="5" quotePrefix="1" applyNumberFormat="1" applyFont="1" applyAlignment="1" applyProtection="1">
      <alignment horizontal="left"/>
      <protection locked="0"/>
    </xf>
    <xf numFmtId="0" fontId="12" fillId="0" borderId="0" xfId="5" applyNumberFormat="1" applyFont="1" applyProtection="1">
      <protection locked="0"/>
    </xf>
    <xf numFmtId="0" fontId="28" fillId="0" borderId="0" xfId="0" applyFont="1" applyFill="1"/>
    <xf numFmtId="0" fontId="29" fillId="0" borderId="0" xfId="0" applyFont="1"/>
    <xf numFmtId="0" fontId="12" fillId="0" borderId="4" xfId="5" applyNumberFormat="1" applyFont="1" applyBorder="1" applyProtection="1">
      <protection locked="0"/>
    </xf>
    <xf numFmtId="0" fontId="12" fillId="0" borderId="3" xfId="5" applyNumberFormat="1" applyFont="1" applyBorder="1" applyProtection="1">
      <protection locked="0"/>
    </xf>
    <xf numFmtId="0" fontId="12" fillId="0" borderId="4" xfId="5" applyFont="1" applyBorder="1"/>
    <xf numFmtId="0" fontId="12" fillId="0" borderId="3" xfId="5" applyFont="1" applyBorder="1"/>
    <xf numFmtId="0" fontId="12" fillId="0" borderId="62" xfId="5" applyNumberFormat="1" applyFont="1" applyBorder="1" applyAlignment="1" applyProtection="1">
      <alignment horizontal="center"/>
      <protection locked="0"/>
    </xf>
    <xf numFmtId="0" fontId="12" fillId="0" borderId="63" xfId="5" applyNumberFormat="1" applyFont="1" applyBorder="1" applyAlignment="1" applyProtection="1">
      <alignment horizontal="center"/>
      <protection locked="0"/>
    </xf>
    <xf numFmtId="0" fontId="12" fillId="0" borderId="2" xfId="5" applyNumberFormat="1" applyFont="1" applyBorder="1" applyAlignment="1" applyProtection="1">
      <alignment horizontal="center"/>
      <protection locked="0"/>
    </xf>
    <xf numFmtId="0" fontId="10" fillId="0" borderId="0" xfId="1" applyFont="1" applyFill="1" applyBorder="1" applyAlignment="1">
      <alignment horizontal="center" wrapText="1"/>
    </xf>
    <xf numFmtId="49" fontId="7" fillId="0" borderId="0" xfId="1" applyNumberFormat="1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1" applyFont="1" applyFill="1" applyBorder="1" applyAlignment="1">
      <alignment horizontal="center" wrapText="1"/>
    </xf>
    <xf numFmtId="0" fontId="7" fillId="0" borderId="59" xfId="1" applyFont="1" applyFill="1" applyBorder="1" applyAlignment="1">
      <alignment horizontal="center" wrapText="1"/>
    </xf>
    <xf numFmtId="0" fontId="7" fillId="0" borderId="60" xfId="1" applyFont="1" applyFill="1" applyBorder="1" applyAlignment="1">
      <alignment horizontal="center"/>
    </xf>
    <xf numFmtId="0" fontId="7" fillId="0" borderId="61" xfId="1" applyFont="1" applyFill="1" applyBorder="1" applyAlignment="1">
      <alignment horizontal="center" wrapText="1"/>
    </xf>
    <xf numFmtId="0" fontId="7" fillId="0" borderId="61" xfId="1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1" applyFont="1" applyFill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vertical="top" wrapText="1"/>
    </xf>
    <xf numFmtId="49" fontId="6" fillId="0" borderId="0" xfId="1" applyNumberFormat="1" applyFont="1" applyFill="1" applyBorder="1" applyAlignment="1">
      <alignment horizontal="left" vertical="top" wrapText="1"/>
    </xf>
    <xf numFmtId="49" fontId="6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49" fontId="6" fillId="0" borderId="0" xfId="1" applyNumberFormat="1" applyFont="1" applyFill="1" applyBorder="1" applyAlignment="1">
      <alignment vertical="top"/>
    </xf>
    <xf numFmtId="49" fontId="7" fillId="0" borderId="1" xfId="1" applyNumberFormat="1" applyFont="1" applyFill="1" applyBorder="1" applyAlignment="1">
      <alignment horizontal="left" vertical="top"/>
    </xf>
    <xf numFmtId="0" fontId="3" fillId="0" borderId="0" xfId="0" applyFont="1" applyFill="1" applyBorder="1"/>
    <xf numFmtId="0" fontId="7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0" fontId="7" fillId="3" borderId="1" xfId="1" applyFont="1" applyFill="1" applyBorder="1" applyAlignment="1"/>
    <xf numFmtId="49" fontId="7" fillId="3" borderId="1" xfId="1" applyNumberFormat="1" applyFont="1" applyFill="1" applyBorder="1" applyAlignment="1">
      <alignment wrapText="1"/>
    </xf>
    <xf numFmtId="0" fontId="9" fillId="2" borderId="1" xfId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wrapText="1"/>
    </xf>
    <xf numFmtId="0" fontId="7" fillId="0" borderId="60" xfId="1" applyFont="1" applyFill="1" applyBorder="1" applyAlignment="1">
      <alignment horizontal="center" wrapText="1"/>
    </xf>
    <xf numFmtId="0" fontId="9" fillId="0" borderId="59" xfId="1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left" vertical="top" wrapText="1"/>
    </xf>
    <xf numFmtId="49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vertical="top"/>
    </xf>
    <xf numFmtId="3" fontId="9" fillId="2" borderId="59" xfId="1" applyNumberFormat="1" applyFont="1" applyFill="1" applyBorder="1" applyAlignment="1">
      <alignment horizontal="right" wrapText="1"/>
    </xf>
    <xf numFmtId="3" fontId="9" fillId="2" borderId="60" xfId="1" applyNumberFormat="1" applyFont="1" applyFill="1" applyBorder="1" applyAlignment="1">
      <alignment horizontal="right" wrapText="1"/>
    </xf>
    <xf numFmtId="3" fontId="9" fillId="2" borderId="1" xfId="1" applyNumberFormat="1" applyFont="1" applyFill="1" applyBorder="1" applyAlignment="1">
      <alignment horizontal="right" wrapText="1"/>
    </xf>
    <xf numFmtId="3" fontId="9" fillId="2" borderId="61" xfId="1" applyNumberFormat="1" applyFont="1" applyFill="1" applyBorder="1" applyAlignment="1">
      <alignment horizontal="right" wrapText="1"/>
    </xf>
    <xf numFmtId="3" fontId="7" fillId="3" borderId="59" xfId="1" applyNumberFormat="1" applyFont="1" applyFill="1" applyBorder="1" applyAlignment="1">
      <alignment horizontal="right" wrapText="1"/>
    </xf>
    <xf numFmtId="3" fontId="7" fillId="3" borderId="60" xfId="1" applyNumberFormat="1" applyFont="1" applyFill="1" applyBorder="1" applyAlignment="1">
      <alignment horizontal="right" wrapText="1"/>
    </xf>
    <xf numFmtId="3" fontId="7" fillId="3" borderId="1" xfId="1" applyNumberFormat="1" applyFont="1" applyFill="1" applyBorder="1" applyAlignment="1">
      <alignment horizontal="right" wrapText="1"/>
    </xf>
    <xf numFmtId="3" fontId="7" fillId="3" borderId="61" xfId="1" applyNumberFormat="1" applyFont="1" applyFill="1" applyBorder="1" applyAlignment="1">
      <alignment horizontal="right" wrapText="1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5" fillId="0" borderId="4" xfId="1" applyNumberFormat="1" applyFont="1" applyFill="1" applyBorder="1"/>
    <xf numFmtId="3" fontId="5" fillId="0" borderId="0" xfId="1" applyNumberFormat="1" applyFont="1" applyFill="1" applyBorder="1"/>
    <xf numFmtId="3" fontId="3" fillId="0" borderId="3" xfId="0" applyNumberFormat="1" applyFont="1" applyFill="1" applyBorder="1"/>
    <xf numFmtId="3" fontId="7" fillId="3" borderId="59" xfId="1" applyNumberFormat="1" applyFont="1" applyFill="1" applyBorder="1" applyAlignment="1">
      <alignment horizontal="right" vertical="center"/>
    </xf>
    <xf numFmtId="3" fontId="7" fillId="3" borderId="60" xfId="1" applyNumberFormat="1" applyFont="1" applyFill="1" applyBorder="1" applyAlignment="1">
      <alignment horizontal="right" vertical="center"/>
    </xf>
    <xf numFmtId="3" fontId="7" fillId="3" borderId="1" xfId="1" applyNumberFormat="1" applyFont="1" applyFill="1" applyBorder="1" applyAlignment="1">
      <alignment horizontal="right" vertical="center"/>
    </xf>
    <xf numFmtId="3" fontId="7" fillId="3" borderId="61" xfId="1" applyNumberFormat="1" applyFont="1" applyFill="1" applyBorder="1" applyAlignment="1">
      <alignment horizontal="right" vertical="center"/>
    </xf>
    <xf numFmtId="3" fontId="7" fillId="0" borderId="59" xfId="1" applyNumberFormat="1" applyFont="1" applyFill="1" applyBorder="1" applyAlignment="1">
      <alignment horizontal="right" vertical="center"/>
    </xf>
    <xf numFmtId="3" fontId="7" fillId="0" borderId="60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61" xfId="1" applyNumberFormat="1" applyFont="1" applyFill="1" applyBorder="1" applyAlignment="1">
      <alignment horizontal="right" vertical="center"/>
    </xf>
    <xf numFmtId="3" fontId="6" fillId="0" borderId="59" xfId="1" applyNumberFormat="1" applyFont="1" applyFill="1" applyBorder="1" applyAlignment="1">
      <alignment horizontal="right" vertical="center"/>
    </xf>
    <xf numFmtId="3" fontId="6" fillId="0" borderId="60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5" fillId="0" borderId="59" xfId="1" applyNumberFormat="1" applyFont="1" applyFill="1" applyBorder="1"/>
    <xf numFmtId="3" fontId="5" fillId="0" borderId="61" xfId="1" applyNumberFormat="1" applyFont="1" applyFill="1" applyBorder="1"/>
    <xf numFmtId="3" fontId="3" fillId="0" borderId="60" xfId="0" applyNumberFormat="1" applyFont="1" applyFill="1" applyBorder="1"/>
    <xf numFmtId="0" fontId="29" fillId="0" borderId="0" xfId="0" applyFont="1" applyFill="1"/>
    <xf numFmtId="0" fontId="15" fillId="0" borderId="72" xfId="3" applyFont="1" applyBorder="1" applyAlignment="1">
      <alignment horizontal="center" wrapText="1"/>
    </xf>
    <xf numFmtId="0" fontId="14" fillId="0" borderId="73" xfId="3" applyFont="1" applyBorder="1"/>
    <xf numFmtId="0" fontId="15" fillId="2" borderId="71" xfId="3" applyFont="1" applyFill="1" applyBorder="1" applyAlignment="1">
      <alignment horizontal="right" vertical="center"/>
    </xf>
    <xf numFmtId="3" fontId="14" fillId="2" borderId="73" xfId="3" applyNumberFormat="1" applyFont="1" applyFill="1" applyBorder="1" applyAlignment="1">
      <alignment vertical="center"/>
    </xf>
    <xf numFmtId="0" fontId="13" fillId="3" borderId="71" xfId="3" applyFont="1" applyFill="1" applyBorder="1" applyAlignment="1">
      <alignment horizontal="right" vertical="center"/>
    </xf>
    <xf numFmtId="3" fontId="14" fillId="3" borderId="73" xfId="3" applyNumberFormat="1" applyFont="1" applyFill="1" applyBorder="1" applyAlignment="1">
      <alignment vertical="center"/>
    </xf>
    <xf numFmtId="3" fontId="13" fillId="3" borderId="74" xfId="3" applyNumberFormat="1" applyFont="1" applyFill="1" applyBorder="1" applyAlignment="1">
      <alignment horizontal="right" vertical="center"/>
    </xf>
    <xf numFmtId="3" fontId="13" fillId="3" borderId="75" xfId="3" applyNumberFormat="1" applyFont="1" applyFill="1" applyBorder="1" applyAlignment="1">
      <alignment horizontal="right" vertical="center"/>
    </xf>
    <xf numFmtId="3" fontId="15" fillId="2" borderId="74" xfId="3" applyNumberFormat="1" applyFont="1" applyFill="1" applyBorder="1" applyAlignment="1">
      <alignment horizontal="right" vertical="center" wrapText="1"/>
    </xf>
    <xf numFmtId="3" fontId="15" fillId="2" borderId="75" xfId="3" applyNumberFormat="1" applyFont="1" applyFill="1" applyBorder="1" applyAlignment="1">
      <alignment horizontal="right" vertical="center" wrapText="1"/>
    </xf>
    <xf numFmtId="3" fontId="13" fillId="3" borderId="74" xfId="3" applyNumberFormat="1" applyFont="1" applyFill="1" applyBorder="1" applyAlignment="1">
      <alignment horizontal="right" vertical="center" wrapText="1"/>
    </xf>
    <xf numFmtId="3" fontId="13" fillId="3" borderId="75" xfId="3" applyNumberFormat="1" applyFont="1" applyFill="1" applyBorder="1" applyAlignment="1">
      <alignment horizontal="right" vertical="center" wrapText="1"/>
    </xf>
    <xf numFmtId="0" fontId="13" fillId="0" borderId="69" xfId="3" applyFont="1" applyBorder="1" applyAlignment="1">
      <alignment horizontal="right" vertical="top" wrapText="1"/>
    </xf>
    <xf numFmtId="0" fontId="13" fillId="0" borderId="18" xfId="3" applyFont="1" applyBorder="1" applyAlignment="1">
      <alignment horizontal="right" vertical="top" wrapText="1"/>
    </xf>
    <xf numFmtId="0" fontId="13" fillId="0" borderId="76" xfId="3" applyFont="1" applyBorder="1" applyAlignment="1">
      <alignment horizontal="right" vertical="top" wrapText="1"/>
    </xf>
    <xf numFmtId="0" fontId="13" fillId="0" borderId="14" xfId="3" applyFont="1" applyBorder="1" applyAlignment="1">
      <alignment horizontal="right" vertical="top" wrapText="1"/>
    </xf>
    <xf numFmtId="3" fontId="13" fillId="0" borderId="68" xfId="3" applyNumberFormat="1" applyFont="1" applyBorder="1" applyAlignment="1">
      <alignment horizontal="right" vertical="center"/>
    </xf>
    <xf numFmtId="3" fontId="13" fillId="0" borderId="67" xfId="3" applyNumberFormat="1" applyFont="1" applyBorder="1" applyAlignment="1">
      <alignment horizontal="right" vertical="center"/>
    </xf>
    <xf numFmtId="3" fontId="14" fillId="0" borderId="70" xfId="3" applyNumberFormat="1" applyFont="1" applyBorder="1"/>
    <xf numFmtId="3" fontId="14" fillId="0" borderId="17" xfId="3" applyNumberFormat="1" applyFont="1" applyBorder="1"/>
    <xf numFmtId="3" fontId="14" fillId="0" borderId="13" xfId="3" applyNumberFormat="1" applyFont="1" applyBorder="1"/>
    <xf numFmtId="3" fontId="13" fillId="0" borderId="77" xfId="3" applyNumberFormat="1" applyFont="1" applyBorder="1" applyAlignment="1">
      <alignment horizontal="right" vertical="center"/>
    </xf>
    <xf numFmtId="3" fontId="13" fillId="0" borderId="78" xfId="3" applyNumberFormat="1" applyFont="1" applyBorder="1" applyAlignment="1">
      <alignment horizontal="right" vertical="center"/>
    </xf>
    <xf numFmtId="3" fontId="14" fillId="0" borderId="79" xfId="3" applyNumberFormat="1" applyFont="1" applyBorder="1"/>
    <xf numFmtId="3" fontId="14" fillId="3" borderId="81" xfId="3" applyNumberFormat="1" applyFont="1" applyFill="1" applyBorder="1"/>
    <xf numFmtId="3" fontId="11" fillId="2" borderId="80" xfId="0" applyNumberFormat="1" applyFont="1" applyFill="1" applyBorder="1"/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 textRotation="90"/>
    </xf>
    <xf numFmtId="0" fontId="7" fillId="0" borderId="0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 wrapText="1"/>
    </xf>
    <xf numFmtId="0" fontId="23" fillId="0" borderId="2" xfId="2" applyFont="1" applyBorder="1" applyAlignment="1">
      <alignment horizontal="center" wrapText="1"/>
    </xf>
    <xf numFmtId="0" fontId="15" fillId="0" borderId="4" xfId="3" applyFont="1" applyBorder="1" applyAlignment="1">
      <alignment horizontal="center" wrapText="1"/>
    </xf>
    <xf numFmtId="0" fontId="15" fillId="0" borderId="3" xfId="3" applyFont="1" applyBorder="1" applyAlignment="1">
      <alignment horizontal="center" wrapText="1"/>
    </xf>
    <xf numFmtId="0" fontId="15" fillId="0" borderId="0" xfId="3" applyFont="1" applyBorder="1" applyAlignment="1">
      <alignment horizontal="center" wrapText="1"/>
    </xf>
    <xf numFmtId="0" fontId="14" fillId="0" borderId="4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5" fillId="0" borderId="21" xfId="3" applyFont="1" applyBorder="1" applyAlignment="1">
      <alignment horizontal="center" vertical="center" wrapText="1"/>
    </xf>
    <xf numFmtId="0" fontId="15" fillId="0" borderId="71" xfId="3" applyFont="1" applyBorder="1" applyAlignment="1">
      <alignment horizontal="center" vertical="center" wrapText="1"/>
    </xf>
    <xf numFmtId="0" fontId="15" fillId="0" borderId="25" xfId="3" applyFont="1" applyBorder="1" applyAlignment="1">
      <alignment horizontal="center" wrapText="1"/>
    </xf>
    <xf numFmtId="0" fontId="15" fillId="0" borderId="20" xfId="3" applyFont="1" applyBorder="1" applyAlignment="1">
      <alignment horizontal="center" wrapText="1"/>
    </xf>
    <xf numFmtId="0" fontId="14" fillId="0" borderId="40" xfId="3" applyFont="1" applyBorder="1" applyAlignment="1">
      <alignment horizontal="center"/>
    </xf>
    <xf numFmtId="0" fontId="14" fillId="0" borderId="41" xfId="3" applyFont="1" applyBorder="1" applyAlignment="1">
      <alignment horizontal="center"/>
    </xf>
    <xf numFmtId="0" fontId="14" fillId="0" borderId="42" xfId="3" applyFont="1" applyBorder="1" applyAlignment="1">
      <alignment horizontal="center"/>
    </xf>
    <xf numFmtId="0" fontId="15" fillId="0" borderId="36" xfId="3" applyFont="1" applyBorder="1" applyAlignment="1">
      <alignment horizontal="center" vertical="center" wrapText="1"/>
    </xf>
    <xf numFmtId="0" fontId="15" fillId="0" borderId="26" xfId="3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wrapText="1"/>
    </xf>
    <xf numFmtId="0" fontId="15" fillId="0" borderId="37" xfId="3" applyFont="1" applyBorder="1" applyAlignment="1">
      <alignment horizontal="center" wrapText="1"/>
    </xf>
    <xf numFmtId="0" fontId="15" fillId="0" borderId="39" xfId="3" applyFont="1" applyBorder="1" applyAlignment="1">
      <alignment horizontal="center" wrapText="1"/>
    </xf>
    <xf numFmtId="0" fontId="3" fillId="0" borderId="59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7" fillId="0" borderId="57" xfId="4" applyFont="1" applyBorder="1" applyAlignment="1">
      <alignment horizontal="center" vertical="center" wrapText="1"/>
    </xf>
    <xf numFmtId="0" fontId="7" fillId="0" borderId="62" xfId="4" applyFont="1" applyBorder="1" applyAlignment="1">
      <alignment horizontal="center" vertical="center" wrapText="1"/>
    </xf>
    <xf numFmtId="0" fontId="7" fillId="0" borderId="58" xfId="4" applyFont="1" applyBorder="1" applyAlignment="1">
      <alignment horizontal="center" vertical="center" wrapText="1"/>
    </xf>
    <xf numFmtId="0" fontId="7" fillId="0" borderId="63" xfId="4" applyFont="1" applyBorder="1" applyAlignment="1">
      <alignment horizontal="center" vertical="center" wrapText="1"/>
    </xf>
    <xf numFmtId="0" fontId="7" fillId="0" borderId="59" xfId="4" applyFont="1" applyBorder="1" applyAlignment="1">
      <alignment horizontal="center" wrapText="1"/>
    </xf>
    <xf numFmtId="0" fontId="7" fillId="0" borderId="60" xfId="4" applyFont="1" applyBorder="1" applyAlignment="1">
      <alignment horizontal="center" wrapText="1"/>
    </xf>
    <xf numFmtId="0" fontId="7" fillId="0" borderId="61" xfId="4" applyFont="1" applyBorder="1" applyAlignment="1">
      <alignment horizontal="center" wrapText="1"/>
    </xf>
    <xf numFmtId="0" fontId="7" fillId="2" borderId="59" xfId="4" applyFont="1" applyFill="1" applyBorder="1" applyAlignment="1">
      <alignment horizontal="center" wrapText="1"/>
    </xf>
    <xf numFmtId="0" fontId="7" fillId="2" borderId="60" xfId="4" applyFont="1" applyFill="1" applyBorder="1" applyAlignment="1">
      <alignment horizontal="center" wrapText="1"/>
    </xf>
    <xf numFmtId="0" fontId="7" fillId="3" borderId="59" xfId="4" applyFont="1" applyFill="1" applyBorder="1" applyAlignment="1">
      <alignment horizontal="left" wrapText="1"/>
    </xf>
    <xf numFmtId="0" fontId="7" fillId="3" borderId="60" xfId="4" applyFont="1" applyFill="1" applyBorder="1" applyAlignment="1">
      <alignment horizontal="left" wrapText="1"/>
    </xf>
    <xf numFmtId="0" fontId="7" fillId="3" borderId="59" xfId="4" applyFont="1" applyFill="1" applyBorder="1" applyAlignment="1">
      <alignment horizontal="left" vertical="top" wrapText="1"/>
    </xf>
    <xf numFmtId="0" fontId="7" fillId="3" borderId="60" xfId="4" applyFont="1" applyFill="1" applyBorder="1" applyAlignment="1">
      <alignment horizontal="left" vertical="top" wrapText="1"/>
    </xf>
    <xf numFmtId="0" fontId="7" fillId="3" borderId="6" xfId="4" applyFont="1" applyFill="1" applyBorder="1" applyAlignment="1">
      <alignment horizontal="left" vertical="top" wrapText="1"/>
    </xf>
    <xf numFmtId="0" fontId="23" fillId="0" borderId="0" xfId="5" applyFont="1" applyAlignment="1">
      <alignment horizontal="center"/>
    </xf>
    <xf numFmtId="0" fontId="23" fillId="0" borderId="0" xfId="5" applyFont="1" applyAlignment="1">
      <alignment horizontal="center" wrapText="1"/>
    </xf>
    <xf numFmtId="0" fontId="12" fillId="0" borderId="0" xfId="5" applyNumberFormat="1" applyFont="1" applyAlignment="1" applyProtection="1">
      <alignment horizontal="center"/>
      <protection locked="0"/>
    </xf>
    <xf numFmtId="0" fontId="12" fillId="0" borderId="62" xfId="5" applyFont="1" applyBorder="1" applyAlignment="1">
      <alignment horizontal="center"/>
    </xf>
    <xf numFmtId="0" fontId="12" fillId="0" borderId="63" xfId="5" applyFont="1" applyBorder="1" applyAlignment="1">
      <alignment horizontal="center"/>
    </xf>
    <xf numFmtId="0" fontId="12" fillId="0" borderId="2" xfId="5" applyNumberFormat="1" applyFont="1" applyBorder="1" applyAlignment="1" applyProtection="1">
      <alignment horizontal="center" wrapText="1"/>
      <protection locked="0"/>
    </xf>
    <xf numFmtId="0" fontId="12" fillId="0" borderId="62" xfId="5" applyNumberFormat="1" applyFont="1" applyBorder="1" applyAlignment="1" applyProtection="1">
      <alignment horizontal="center"/>
      <protection locked="0"/>
    </xf>
    <xf numFmtId="0" fontId="12" fillId="0" borderId="63" xfId="5" applyNumberFormat="1" applyFont="1" applyBorder="1" applyAlignment="1" applyProtection="1">
      <alignment horizontal="center"/>
      <protection locked="0"/>
    </xf>
    <xf numFmtId="0" fontId="12" fillId="0" borderId="62" xfId="5" applyNumberFormat="1" applyFont="1" applyBorder="1" applyAlignment="1" applyProtection="1">
      <alignment horizontal="center" wrapText="1"/>
      <protection locked="0"/>
    </xf>
    <xf numFmtId="0" fontId="12" fillId="0" borderId="63" xfId="5" applyNumberFormat="1" applyFont="1" applyBorder="1" applyAlignment="1" applyProtection="1">
      <alignment horizontal="center" wrapText="1"/>
      <protection locked="0"/>
    </xf>
  </cellXfs>
  <cellStyles count="49"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Normal 7" xfId="10"/>
    <cellStyle name="Normal_Sheet1" xfId="1"/>
    <cellStyle name="Normal_Sheet1 2" xfId="3"/>
    <cellStyle name="Normal_Sheet1_1" xfId="2"/>
    <cellStyle name="Normal_Table 10" xfId="4"/>
    <cellStyle name="style1445018275643" xfId="11"/>
    <cellStyle name="style1445018275668" xfId="12"/>
    <cellStyle name="style1445018275712" xfId="13"/>
    <cellStyle name="style1445018275734" xfId="14"/>
    <cellStyle name="style1445018275755" xfId="15"/>
    <cellStyle name="style1445018275775" xfId="16"/>
    <cellStyle name="style1445018275796" xfId="17"/>
    <cellStyle name="style1445018275812" xfId="18"/>
    <cellStyle name="style1445018275833" xfId="19"/>
    <cellStyle name="style1445018275854" xfId="20"/>
    <cellStyle name="style1445018275875" xfId="21"/>
    <cellStyle name="style1445018275895" xfId="22"/>
    <cellStyle name="style1445018275916" xfId="23"/>
    <cellStyle name="style1445018275952" xfId="24"/>
    <cellStyle name="style1445018275974" xfId="25"/>
    <cellStyle name="style1445018275995" xfId="26"/>
    <cellStyle name="style1445018276016" xfId="27"/>
    <cellStyle name="style1445018276038" xfId="28"/>
    <cellStyle name="style1445018276058" xfId="29"/>
    <cellStyle name="style1445018276079" xfId="30"/>
    <cellStyle name="style1445018276100" xfId="31"/>
    <cellStyle name="style1445018276116" xfId="32"/>
    <cellStyle name="style1445018276133" xfId="33"/>
    <cellStyle name="style1445018276150" xfId="34"/>
    <cellStyle name="style1445018276166" xfId="35"/>
    <cellStyle name="style1445018276202" xfId="36"/>
    <cellStyle name="style1445018276218" xfId="37"/>
    <cellStyle name="style1445018276250" xfId="38"/>
    <cellStyle name="style1445018276268" xfId="39"/>
    <cellStyle name="style1445018276284" xfId="40"/>
    <cellStyle name="style1445018276305" xfId="41"/>
    <cellStyle name="style1445018276326" xfId="42"/>
    <cellStyle name="style1445018276346" xfId="43"/>
    <cellStyle name="style1445018276367" xfId="44"/>
    <cellStyle name="style1445018276405" xfId="45"/>
    <cellStyle name="style1445018276473" xfId="46"/>
    <cellStyle name="style1445018276493" xfId="47"/>
    <cellStyle name="style144501827653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Normal="100" workbookViewId="0">
      <selection activeCell="B14" sqref="B14"/>
    </sheetView>
  </sheetViews>
  <sheetFormatPr defaultRowHeight="14.4" x14ac:dyDescent="0.3"/>
  <cols>
    <col min="1" max="1" width="12.33203125" bestFit="1" customWidth="1"/>
    <col min="2" max="2" width="9.109375" bestFit="1" customWidth="1"/>
    <col min="3" max="3" width="119.44140625" bestFit="1" customWidth="1"/>
  </cols>
  <sheetData>
    <row r="1" spans="1:3" ht="15.6" x14ac:dyDescent="0.3">
      <c r="A1" s="279" t="s">
        <v>691</v>
      </c>
      <c r="B1" s="279"/>
      <c r="C1" s="279"/>
    </row>
    <row r="2" spans="1:3" x14ac:dyDescent="0.3">
      <c r="A2" s="280" t="s">
        <v>682</v>
      </c>
      <c r="B2" s="280"/>
      <c r="C2" s="280"/>
    </row>
    <row r="3" spans="1:3" x14ac:dyDescent="0.3">
      <c r="A3" s="184" t="s">
        <v>713</v>
      </c>
      <c r="B3" s="184" t="s">
        <v>714</v>
      </c>
      <c r="C3" s="184" t="s">
        <v>715</v>
      </c>
    </row>
    <row r="4" spans="1:3" x14ac:dyDescent="0.3">
      <c r="A4" s="183" t="s">
        <v>683</v>
      </c>
      <c r="B4" s="252" t="s">
        <v>258</v>
      </c>
      <c r="C4" s="184" t="s">
        <v>705</v>
      </c>
    </row>
    <row r="5" spans="1:3" x14ac:dyDescent="0.3">
      <c r="A5" s="183" t="s">
        <v>684</v>
      </c>
      <c r="B5" s="252" t="str">
        <f>$B$4</f>
        <v>Fall 2016</v>
      </c>
      <c r="C5" s="184" t="s">
        <v>706</v>
      </c>
    </row>
    <row r="6" spans="1:3" x14ac:dyDescent="0.3">
      <c r="A6" s="183" t="s">
        <v>685</v>
      </c>
      <c r="B6" s="252" t="str">
        <f t="shared" ref="B6:B11" si="0">$B$4</f>
        <v>Fall 2016</v>
      </c>
      <c r="C6" s="184" t="s">
        <v>707</v>
      </c>
    </row>
    <row r="7" spans="1:3" x14ac:dyDescent="0.3">
      <c r="A7" s="183" t="s">
        <v>686</v>
      </c>
      <c r="B7" s="252" t="str">
        <f t="shared" si="0"/>
        <v>Fall 2016</v>
      </c>
      <c r="C7" s="184" t="s">
        <v>708</v>
      </c>
    </row>
    <row r="8" spans="1:3" x14ac:dyDescent="0.3">
      <c r="A8" s="183" t="s">
        <v>687</v>
      </c>
      <c r="B8" s="252" t="str">
        <f t="shared" si="0"/>
        <v>Fall 2016</v>
      </c>
      <c r="C8" s="184" t="s">
        <v>709</v>
      </c>
    </row>
    <row r="9" spans="1:3" x14ac:dyDescent="0.3">
      <c r="A9" s="183" t="s">
        <v>688</v>
      </c>
      <c r="B9" s="252" t="str">
        <f t="shared" si="0"/>
        <v>Fall 2016</v>
      </c>
      <c r="C9" s="184" t="s">
        <v>710</v>
      </c>
    </row>
    <row r="10" spans="1:3" x14ac:dyDescent="0.3">
      <c r="A10" s="183" t="s">
        <v>689</v>
      </c>
      <c r="B10" s="252" t="str">
        <f t="shared" si="0"/>
        <v>Fall 2016</v>
      </c>
      <c r="C10" s="184" t="s">
        <v>711</v>
      </c>
    </row>
    <row r="11" spans="1:3" x14ac:dyDescent="0.3">
      <c r="A11" s="183" t="s">
        <v>690</v>
      </c>
      <c r="B11" s="252" t="str">
        <f t="shared" si="0"/>
        <v>Fall 2016</v>
      </c>
      <c r="C11" s="184" t="s">
        <v>712</v>
      </c>
    </row>
  </sheetData>
  <mergeCells count="2">
    <mergeCell ref="A1:C1"/>
    <mergeCell ref="A2:C2"/>
  </mergeCells>
  <pageMargins left="1" right="1" top="1" bottom="1" header="0.5" footer="0.5"/>
  <pageSetup scale="70" orientation="landscape" horizontalDpi="0" verticalDpi="0" r:id="rId1"/>
  <headerFooter>
    <oddFooter>&amp;L&amp;"-,Italic"&amp;9&amp;K01+033Office of Institutional Research and Studies
October 2016</oddFoot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="86" zoomScaleNormal="86" workbookViewId="0">
      <selection activeCell="E6" sqref="E6"/>
    </sheetView>
  </sheetViews>
  <sheetFormatPr defaultRowHeight="13.8" x14ac:dyDescent="0.3"/>
  <cols>
    <col min="1" max="1" width="49.88671875" style="194" customWidth="1"/>
    <col min="2" max="2" width="7.77734375" style="213" bestFit="1" customWidth="1"/>
    <col min="3" max="3" width="2.6640625" style="213" customWidth="1"/>
    <col min="4" max="24" width="7.21875" style="194" customWidth="1"/>
    <col min="25" max="25" width="8.88671875" style="194"/>
    <col min="26" max="26" width="11.88671875" style="194" customWidth="1"/>
    <col min="27" max="16384" width="8.88671875" style="194"/>
  </cols>
  <sheetData>
    <row r="1" spans="1:24" ht="43.8" customHeight="1" x14ac:dyDescent="0.3">
      <c r="A1" s="192" t="s">
        <v>205</v>
      </c>
      <c r="B1" s="193"/>
      <c r="C1" s="284" t="s">
        <v>204</v>
      </c>
      <c r="D1" s="286" t="s">
        <v>203</v>
      </c>
      <c r="E1" s="287"/>
      <c r="F1" s="286" t="s">
        <v>202</v>
      </c>
      <c r="G1" s="287"/>
      <c r="H1" s="286" t="s">
        <v>201</v>
      </c>
      <c r="I1" s="287"/>
      <c r="J1" s="285" t="s">
        <v>200</v>
      </c>
      <c r="K1" s="285"/>
      <c r="L1" s="286" t="s">
        <v>199</v>
      </c>
      <c r="M1" s="287"/>
      <c r="N1" s="285" t="s">
        <v>198</v>
      </c>
      <c r="O1" s="285"/>
      <c r="P1" s="286" t="s">
        <v>197</v>
      </c>
      <c r="Q1" s="287"/>
      <c r="R1" s="285" t="s">
        <v>196</v>
      </c>
      <c r="S1" s="285"/>
      <c r="T1" s="286" t="s">
        <v>195</v>
      </c>
      <c r="U1" s="287"/>
      <c r="V1" s="281" t="s">
        <v>227</v>
      </c>
      <c r="W1" s="282"/>
      <c r="X1" s="283"/>
    </row>
    <row r="2" spans="1:24" ht="18" customHeight="1" x14ac:dyDescent="0.3">
      <c r="A2" s="195" t="s">
        <v>194</v>
      </c>
      <c r="B2" s="193" t="s">
        <v>193</v>
      </c>
      <c r="C2" s="284"/>
      <c r="D2" s="196" t="s">
        <v>192</v>
      </c>
      <c r="E2" s="197" t="s">
        <v>191</v>
      </c>
      <c r="F2" s="196" t="s">
        <v>192</v>
      </c>
      <c r="G2" s="197" t="s">
        <v>191</v>
      </c>
      <c r="H2" s="196" t="s">
        <v>192</v>
      </c>
      <c r="I2" s="197" t="s">
        <v>191</v>
      </c>
      <c r="J2" s="198" t="s">
        <v>192</v>
      </c>
      <c r="K2" s="199" t="s">
        <v>191</v>
      </c>
      <c r="L2" s="196" t="s">
        <v>192</v>
      </c>
      <c r="M2" s="197" t="s">
        <v>191</v>
      </c>
      <c r="N2" s="198" t="s">
        <v>192</v>
      </c>
      <c r="O2" s="199" t="s">
        <v>191</v>
      </c>
      <c r="P2" s="196" t="s">
        <v>192</v>
      </c>
      <c r="Q2" s="197" t="s">
        <v>191</v>
      </c>
      <c r="R2" s="198" t="s">
        <v>192</v>
      </c>
      <c r="S2" s="199" t="s">
        <v>191</v>
      </c>
      <c r="T2" s="196" t="s">
        <v>192</v>
      </c>
      <c r="U2" s="218" t="s">
        <v>191</v>
      </c>
      <c r="V2" s="219" t="s">
        <v>192</v>
      </c>
      <c r="W2" s="200" t="s">
        <v>191</v>
      </c>
      <c r="X2" s="220" t="s">
        <v>225</v>
      </c>
    </row>
    <row r="3" spans="1:24" s="201" customFormat="1" x14ac:dyDescent="0.3">
      <c r="A3" s="216" t="s">
        <v>190</v>
      </c>
      <c r="B3" s="217"/>
      <c r="C3" s="217"/>
      <c r="D3" s="224">
        <f t="shared" ref="D3:X3" si="0">SUM(D4,D56,D65,D112,D116)</f>
        <v>241</v>
      </c>
      <c r="E3" s="225">
        <f t="shared" si="0"/>
        <v>153</v>
      </c>
      <c r="F3" s="224">
        <f t="shared" si="0"/>
        <v>261</v>
      </c>
      <c r="G3" s="225">
        <f t="shared" si="0"/>
        <v>299</v>
      </c>
      <c r="H3" s="224">
        <f t="shared" si="0"/>
        <v>22</v>
      </c>
      <c r="I3" s="225">
        <f t="shared" si="0"/>
        <v>16</v>
      </c>
      <c r="J3" s="226">
        <f t="shared" si="0"/>
        <v>139</v>
      </c>
      <c r="K3" s="226">
        <f t="shared" si="0"/>
        <v>147</v>
      </c>
      <c r="L3" s="224">
        <f t="shared" si="0"/>
        <v>662</v>
      </c>
      <c r="M3" s="225">
        <f t="shared" si="0"/>
        <v>1209</v>
      </c>
      <c r="N3" s="226">
        <f t="shared" si="0"/>
        <v>9</v>
      </c>
      <c r="O3" s="226">
        <f t="shared" si="0"/>
        <v>9</v>
      </c>
      <c r="P3" s="224">
        <f t="shared" si="0"/>
        <v>4828</v>
      </c>
      <c r="Q3" s="225">
        <f t="shared" si="0"/>
        <v>5461</v>
      </c>
      <c r="R3" s="226">
        <f t="shared" si="0"/>
        <v>176</v>
      </c>
      <c r="S3" s="226">
        <f t="shared" si="0"/>
        <v>254</v>
      </c>
      <c r="T3" s="224">
        <f t="shared" si="0"/>
        <v>141</v>
      </c>
      <c r="U3" s="225">
        <f t="shared" si="0"/>
        <v>115</v>
      </c>
      <c r="V3" s="224">
        <f t="shared" si="0"/>
        <v>6479</v>
      </c>
      <c r="W3" s="227">
        <f t="shared" si="0"/>
        <v>7663</v>
      </c>
      <c r="X3" s="225">
        <f t="shared" si="0"/>
        <v>14142</v>
      </c>
    </row>
    <row r="4" spans="1:24" x14ac:dyDescent="0.3">
      <c r="A4" s="214" t="s">
        <v>189</v>
      </c>
      <c r="B4" s="215"/>
      <c r="C4" s="215"/>
      <c r="D4" s="228">
        <f t="shared" ref="D4:X4" si="1">SUM(D5:D55)</f>
        <v>91</v>
      </c>
      <c r="E4" s="229">
        <f t="shared" si="1"/>
        <v>56</v>
      </c>
      <c r="F4" s="228">
        <f t="shared" si="1"/>
        <v>237</v>
      </c>
      <c r="G4" s="229">
        <f t="shared" si="1"/>
        <v>262</v>
      </c>
      <c r="H4" s="228">
        <f t="shared" si="1"/>
        <v>20</v>
      </c>
      <c r="I4" s="229">
        <f t="shared" si="1"/>
        <v>15</v>
      </c>
      <c r="J4" s="230">
        <f t="shared" si="1"/>
        <v>118</v>
      </c>
      <c r="K4" s="230">
        <f t="shared" si="1"/>
        <v>109</v>
      </c>
      <c r="L4" s="228">
        <f t="shared" si="1"/>
        <v>609</v>
      </c>
      <c r="M4" s="229">
        <f t="shared" si="1"/>
        <v>1071</v>
      </c>
      <c r="N4" s="230">
        <f t="shared" si="1"/>
        <v>9</v>
      </c>
      <c r="O4" s="230">
        <f t="shared" si="1"/>
        <v>8</v>
      </c>
      <c r="P4" s="228">
        <f t="shared" si="1"/>
        <v>4187</v>
      </c>
      <c r="Q4" s="229">
        <f t="shared" si="1"/>
        <v>4404</v>
      </c>
      <c r="R4" s="230">
        <f t="shared" si="1"/>
        <v>161</v>
      </c>
      <c r="S4" s="230">
        <f t="shared" si="1"/>
        <v>220</v>
      </c>
      <c r="T4" s="228">
        <f t="shared" si="1"/>
        <v>82</v>
      </c>
      <c r="U4" s="229">
        <f t="shared" si="1"/>
        <v>61</v>
      </c>
      <c r="V4" s="228">
        <f t="shared" si="1"/>
        <v>5514</v>
      </c>
      <c r="W4" s="231">
        <f t="shared" si="1"/>
        <v>6206</v>
      </c>
      <c r="X4" s="229">
        <f t="shared" si="1"/>
        <v>11720</v>
      </c>
    </row>
    <row r="5" spans="1:24" x14ac:dyDescent="0.3">
      <c r="A5" s="202" t="s">
        <v>188</v>
      </c>
      <c r="B5" s="203" t="s">
        <v>155</v>
      </c>
      <c r="C5" s="204" t="s">
        <v>113</v>
      </c>
      <c r="D5" s="232">
        <v>43</v>
      </c>
      <c r="E5" s="233">
        <v>26</v>
      </c>
      <c r="F5" s="232">
        <v>116</v>
      </c>
      <c r="G5" s="233">
        <v>113</v>
      </c>
      <c r="H5" s="232">
        <v>9</v>
      </c>
      <c r="I5" s="233">
        <v>11</v>
      </c>
      <c r="J5" s="234">
        <v>56</v>
      </c>
      <c r="K5" s="234">
        <v>51</v>
      </c>
      <c r="L5" s="232">
        <v>357</v>
      </c>
      <c r="M5" s="233">
        <v>529</v>
      </c>
      <c r="N5" s="234">
        <v>4</v>
      </c>
      <c r="O5" s="234">
        <v>6</v>
      </c>
      <c r="P5" s="232">
        <v>1723</v>
      </c>
      <c r="Q5" s="233">
        <v>1433</v>
      </c>
      <c r="R5" s="234">
        <v>82</v>
      </c>
      <c r="S5" s="234">
        <v>99</v>
      </c>
      <c r="T5" s="232">
        <v>29</v>
      </c>
      <c r="U5" s="233">
        <v>20</v>
      </c>
      <c r="V5" s="235">
        <f t="shared" ref="V5:V36" si="2">D5+F5+H5+J5+L5+N5+P5+R5+T5</f>
        <v>2419</v>
      </c>
      <c r="W5" s="236">
        <f t="shared" ref="W5:W36" si="3">E5+G5+I5+K5+M5+O5+Q5+S5+U5</f>
        <v>2288</v>
      </c>
      <c r="X5" s="237">
        <f t="shared" ref="X5:X36" si="4">V5+W5</f>
        <v>4707</v>
      </c>
    </row>
    <row r="6" spans="1:24" x14ac:dyDescent="0.3">
      <c r="A6" s="202" t="s">
        <v>187</v>
      </c>
      <c r="B6" s="205">
        <v>24.010200000000001</v>
      </c>
      <c r="C6" s="205" t="s">
        <v>113</v>
      </c>
      <c r="D6" s="232">
        <v>12</v>
      </c>
      <c r="E6" s="233">
        <v>6</v>
      </c>
      <c r="F6" s="232">
        <v>0</v>
      </c>
      <c r="G6" s="233">
        <v>2</v>
      </c>
      <c r="H6" s="232">
        <v>0</v>
      </c>
      <c r="I6" s="233">
        <v>0</v>
      </c>
      <c r="J6" s="234">
        <v>1</v>
      </c>
      <c r="K6" s="234">
        <v>1</v>
      </c>
      <c r="L6" s="232">
        <v>4</v>
      </c>
      <c r="M6" s="233">
        <v>6</v>
      </c>
      <c r="N6" s="234">
        <v>0</v>
      </c>
      <c r="O6" s="234">
        <v>0</v>
      </c>
      <c r="P6" s="232">
        <v>15</v>
      </c>
      <c r="Q6" s="233">
        <v>17</v>
      </c>
      <c r="R6" s="234">
        <v>1</v>
      </c>
      <c r="S6" s="234">
        <v>2</v>
      </c>
      <c r="T6" s="232">
        <v>1</v>
      </c>
      <c r="U6" s="233">
        <v>0</v>
      </c>
      <c r="V6" s="235">
        <f t="shared" si="2"/>
        <v>34</v>
      </c>
      <c r="W6" s="236">
        <f t="shared" si="3"/>
        <v>34</v>
      </c>
      <c r="X6" s="237">
        <f t="shared" si="4"/>
        <v>68</v>
      </c>
    </row>
    <row r="7" spans="1:24" x14ac:dyDescent="0.3">
      <c r="A7" s="202" t="s">
        <v>186</v>
      </c>
      <c r="B7" s="205" t="s">
        <v>105</v>
      </c>
      <c r="C7" s="205" t="s">
        <v>113</v>
      </c>
      <c r="D7" s="232">
        <v>0</v>
      </c>
      <c r="E7" s="233">
        <v>0</v>
      </c>
      <c r="F7" s="232">
        <v>0</v>
      </c>
      <c r="G7" s="233">
        <v>0</v>
      </c>
      <c r="H7" s="232">
        <v>0</v>
      </c>
      <c r="I7" s="233">
        <v>0</v>
      </c>
      <c r="J7" s="234">
        <v>0</v>
      </c>
      <c r="K7" s="234">
        <v>0</v>
      </c>
      <c r="L7" s="232">
        <v>0</v>
      </c>
      <c r="M7" s="233">
        <v>0</v>
      </c>
      <c r="N7" s="234">
        <v>0</v>
      </c>
      <c r="O7" s="234">
        <v>0</v>
      </c>
      <c r="P7" s="232">
        <v>3</v>
      </c>
      <c r="Q7" s="233">
        <v>2</v>
      </c>
      <c r="R7" s="234">
        <v>0</v>
      </c>
      <c r="S7" s="234">
        <v>0</v>
      </c>
      <c r="T7" s="232">
        <v>0</v>
      </c>
      <c r="U7" s="233">
        <v>0</v>
      </c>
      <c r="V7" s="235">
        <f t="shared" si="2"/>
        <v>3</v>
      </c>
      <c r="W7" s="236">
        <f t="shared" si="3"/>
        <v>2</v>
      </c>
      <c r="X7" s="237">
        <f t="shared" si="4"/>
        <v>5</v>
      </c>
    </row>
    <row r="8" spans="1:24" x14ac:dyDescent="0.3">
      <c r="A8" s="206" t="s">
        <v>185</v>
      </c>
      <c r="B8" s="205" t="s">
        <v>184</v>
      </c>
      <c r="C8" s="205" t="s">
        <v>113</v>
      </c>
      <c r="D8" s="232">
        <v>2</v>
      </c>
      <c r="E8" s="233">
        <v>0</v>
      </c>
      <c r="F8" s="232">
        <v>0</v>
      </c>
      <c r="G8" s="233">
        <v>3</v>
      </c>
      <c r="H8" s="232">
        <v>0</v>
      </c>
      <c r="I8" s="233">
        <v>0</v>
      </c>
      <c r="J8" s="234">
        <v>0</v>
      </c>
      <c r="K8" s="234">
        <v>1</v>
      </c>
      <c r="L8" s="232">
        <v>6</v>
      </c>
      <c r="M8" s="233">
        <v>9</v>
      </c>
      <c r="N8" s="234">
        <v>0</v>
      </c>
      <c r="O8" s="234">
        <v>0</v>
      </c>
      <c r="P8" s="232">
        <v>26</v>
      </c>
      <c r="Q8" s="233">
        <v>58</v>
      </c>
      <c r="R8" s="234">
        <v>0</v>
      </c>
      <c r="S8" s="234">
        <v>2</v>
      </c>
      <c r="T8" s="232">
        <v>1</v>
      </c>
      <c r="U8" s="233">
        <v>0</v>
      </c>
      <c r="V8" s="235">
        <f t="shared" si="2"/>
        <v>35</v>
      </c>
      <c r="W8" s="236">
        <f t="shared" si="3"/>
        <v>73</v>
      </c>
      <c r="X8" s="237">
        <f t="shared" si="4"/>
        <v>108</v>
      </c>
    </row>
    <row r="9" spans="1:24" x14ac:dyDescent="0.3">
      <c r="A9" s="202" t="s">
        <v>183</v>
      </c>
      <c r="B9" s="205" t="s">
        <v>99</v>
      </c>
      <c r="C9" s="205" t="s">
        <v>113</v>
      </c>
      <c r="D9" s="232">
        <v>0</v>
      </c>
      <c r="E9" s="233">
        <v>0</v>
      </c>
      <c r="F9" s="232">
        <v>5</v>
      </c>
      <c r="G9" s="233">
        <v>2</v>
      </c>
      <c r="H9" s="232">
        <v>0</v>
      </c>
      <c r="I9" s="233">
        <v>0</v>
      </c>
      <c r="J9" s="234">
        <v>0</v>
      </c>
      <c r="K9" s="234">
        <v>0</v>
      </c>
      <c r="L9" s="232">
        <v>22</v>
      </c>
      <c r="M9" s="233">
        <v>23</v>
      </c>
      <c r="N9" s="234">
        <v>0</v>
      </c>
      <c r="O9" s="234">
        <v>0</v>
      </c>
      <c r="P9" s="232">
        <v>57</v>
      </c>
      <c r="Q9" s="233">
        <v>42</v>
      </c>
      <c r="R9" s="234">
        <v>4</v>
      </c>
      <c r="S9" s="234">
        <v>3</v>
      </c>
      <c r="T9" s="232">
        <v>1</v>
      </c>
      <c r="U9" s="233">
        <v>0</v>
      </c>
      <c r="V9" s="235">
        <f t="shared" si="2"/>
        <v>89</v>
      </c>
      <c r="W9" s="236">
        <f t="shared" si="3"/>
        <v>70</v>
      </c>
      <c r="X9" s="237">
        <f t="shared" si="4"/>
        <v>159</v>
      </c>
    </row>
    <row r="10" spans="1:24" x14ac:dyDescent="0.3">
      <c r="A10" s="206" t="s">
        <v>182</v>
      </c>
      <c r="B10" s="205" t="s">
        <v>97</v>
      </c>
      <c r="C10" s="205" t="s">
        <v>113</v>
      </c>
      <c r="D10" s="232">
        <v>0</v>
      </c>
      <c r="E10" s="233">
        <v>1</v>
      </c>
      <c r="F10" s="232">
        <v>5</v>
      </c>
      <c r="G10" s="233">
        <v>0</v>
      </c>
      <c r="H10" s="232">
        <v>1</v>
      </c>
      <c r="I10" s="233">
        <v>0</v>
      </c>
      <c r="J10" s="234">
        <v>6</v>
      </c>
      <c r="K10" s="234">
        <v>1</v>
      </c>
      <c r="L10" s="232">
        <v>11</v>
      </c>
      <c r="M10" s="233">
        <v>5</v>
      </c>
      <c r="N10" s="234">
        <v>0</v>
      </c>
      <c r="O10" s="234">
        <v>0</v>
      </c>
      <c r="P10" s="232">
        <v>117</v>
      </c>
      <c r="Q10" s="233">
        <v>23</v>
      </c>
      <c r="R10" s="234">
        <v>4</v>
      </c>
      <c r="S10" s="234">
        <v>1</v>
      </c>
      <c r="T10" s="232">
        <v>0</v>
      </c>
      <c r="U10" s="233">
        <v>1</v>
      </c>
      <c r="V10" s="235">
        <f t="shared" si="2"/>
        <v>144</v>
      </c>
      <c r="W10" s="236">
        <f t="shared" si="3"/>
        <v>32</v>
      </c>
      <c r="X10" s="237">
        <f t="shared" si="4"/>
        <v>176</v>
      </c>
    </row>
    <row r="11" spans="1:24" x14ac:dyDescent="0.3">
      <c r="A11" s="202" t="s">
        <v>181</v>
      </c>
      <c r="B11" s="205" t="s">
        <v>95</v>
      </c>
      <c r="C11" s="205" t="s">
        <v>113</v>
      </c>
      <c r="D11" s="232">
        <v>1</v>
      </c>
      <c r="E11" s="233">
        <v>0</v>
      </c>
      <c r="F11" s="232">
        <v>5</v>
      </c>
      <c r="G11" s="233">
        <v>0</v>
      </c>
      <c r="H11" s="232">
        <v>2</v>
      </c>
      <c r="I11" s="233">
        <v>0</v>
      </c>
      <c r="J11" s="234">
        <v>5</v>
      </c>
      <c r="K11" s="234">
        <v>1</v>
      </c>
      <c r="L11" s="232">
        <v>12</v>
      </c>
      <c r="M11" s="233">
        <v>4</v>
      </c>
      <c r="N11" s="234">
        <v>0</v>
      </c>
      <c r="O11" s="234">
        <v>0</v>
      </c>
      <c r="P11" s="232">
        <v>179</v>
      </c>
      <c r="Q11" s="233">
        <v>10</v>
      </c>
      <c r="R11" s="234">
        <v>4</v>
      </c>
      <c r="S11" s="234">
        <v>0</v>
      </c>
      <c r="T11" s="232">
        <v>1</v>
      </c>
      <c r="U11" s="233">
        <v>0</v>
      </c>
      <c r="V11" s="235">
        <f t="shared" si="2"/>
        <v>209</v>
      </c>
      <c r="W11" s="236">
        <f t="shared" si="3"/>
        <v>15</v>
      </c>
      <c r="X11" s="237">
        <f t="shared" si="4"/>
        <v>224</v>
      </c>
    </row>
    <row r="12" spans="1:24" x14ac:dyDescent="0.3">
      <c r="A12" s="202" t="s">
        <v>180</v>
      </c>
      <c r="B12" s="205" t="s">
        <v>86</v>
      </c>
      <c r="C12" s="205" t="s">
        <v>113</v>
      </c>
      <c r="D12" s="232">
        <v>0</v>
      </c>
      <c r="E12" s="233">
        <v>0</v>
      </c>
      <c r="F12" s="232">
        <v>0</v>
      </c>
      <c r="G12" s="233">
        <v>1</v>
      </c>
      <c r="H12" s="232">
        <v>0</v>
      </c>
      <c r="I12" s="233">
        <v>0</v>
      </c>
      <c r="J12" s="234">
        <v>0</v>
      </c>
      <c r="K12" s="234">
        <v>0</v>
      </c>
      <c r="L12" s="232">
        <v>0</v>
      </c>
      <c r="M12" s="233">
        <v>2</v>
      </c>
      <c r="N12" s="234">
        <v>0</v>
      </c>
      <c r="O12" s="234">
        <v>0</v>
      </c>
      <c r="P12" s="232">
        <v>6</v>
      </c>
      <c r="Q12" s="233">
        <v>46</v>
      </c>
      <c r="R12" s="234">
        <v>0</v>
      </c>
      <c r="S12" s="234">
        <v>0</v>
      </c>
      <c r="T12" s="232">
        <v>0</v>
      </c>
      <c r="U12" s="233">
        <v>0</v>
      </c>
      <c r="V12" s="235">
        <f t="shared" si="2"/>
        <v>6</v>
      </c>
      <c r="W12" s="236">
        <f t="shared" si="3"/>
        <v>49</v>
      </c>
      <c r="X12" s="237">
        <f t="shared" si="4"/>
        <v>55</v>
      </c>
    </row>
    <row r="13" spans="1:24" x14ac:dyDescent="0.3">
      <c r="A13" s="202" t="s">
        <v>179</v>
      </c>
      <c r="B13" s="205" t="s">
        <v>178</v>
      </c>
      <c r="C13" s="205" t="s">
        <v>113</v>
      </c>
      <c r="D13" s="232">
        <v>0</v>
      </c>
      <c r="E13" s="233">
        <v>0</v>
      </c>
      <c r="F13" s="232">
        <v>0</v>
      </c>
      <c r="G13" s="233">
        <v>1</v>
      </c>
      <c r="H13" s="232">
        <v>0</v>
      </c>
      <c r="I13" s="233">
        <v>0</v>
      </c>
      <c r="J13" s="234">
        <v>0</v>
      </c>
      <c r="K13" s="234">
        <v>1</v>
      </c>
      <c r="L13" s="232">
        <v>0</v>
      </c>
      <c r="M13" s="233">
        <v>9</v>
      </c>
      <c r="N13" s="234">
        <v>1</v>
      </c>
      <c r="O13" s="234">
        <v>0</v>
      </c>
      <c r="P13" s="232">
        <v>16</v>
      </c>
      <c r="Q13" s="233">
        <v>114</v>
      </c>
      <c r="R13" s="234">
        <v>1</v>
      </c>
      <c r="S13" s="234">
        <v>3</v>
      </c>
      <c r="T13" s="232">
        <v>0</v>
      </c>
      <c r="U13" s="233">
        <v>0</v>
      </c>
      <c r="V13" s="235">
        <f t="shared" si="2"/>
        <v>18</v>
      </c>
      <c r="W13" s="236">
        <f t="shared" si="3"/>
        <v>128</v>
      </c>
      <c r="X13" s="237">
        <f t="shared" si="4"/>
        <v>146</v>
      </c>
    </row>
    <row r="14" spans="1:24" x14ac:dyDescent="0.3">
      <c r="A14" s="202" t="s">
        <v>177</v>
      </c>
      <c r="B14" s="205" t="s">
        <v>176</v>
      </c>
      <c r="C14" s="205" t="s">
        <v>113</v>
      </c>
      <c r="D14" s="232">
        <v>0</v>
      </c>
      <c r="E14" s="233">
        <v>0</v>
      </c>
      <c r="F14" s="232">
        <v>0</v>
      </c>
      <c r="G14" s="233">
        <v>2</v>
      </c>
      <c r="H14" s="232">
        <v>0</v>
      </c>
      <c r="I14" s="233">
        <v>0</v>
      </c>
      <c r="J14" s="234">
        <v>0</v>
      </c>
      <c r="K14" s="234">
        <v>0</v>
      </c>
      <c r="L14" s="232">
        <v>0</v>
      </c>
      <c r="M14" s="233">
        <v>12</v>
      </c>
      <c r="N14" s="234">
        <v>0</v>
      </c>
      <c r="O14" s="234">
        <v>1</v>
      </c>
      <c r="P14" s="232">
        <v>1</v>
      </c>
      <c r="Q14" s="233">
        <v>78</v>
      </c>
      <c r="R14" s="234">
        <v>0</v>
      </c>
      <c r="S14" s="234">
        <v>2</v>
      </c>
      <c r="T14" s="232">
        <v>0</v>
      </c>
      <c r="U14" s="233">
        <v>0</v>
      </c>
      <c r="V14" s="235">
        <f t="shared" si="2"/>
        <v>1</v>
      </c>
      <c r="W14" s="236">
        <f t="shared" si="3"/>
        <v>95</v>
      </c>
      <c r="X14" s="237">
        <f t="shared" si="4"/>
        <v>96</v>
      </c>
    </row>
    <row r="15" spans="1:24" x14ac:dyDescent="0.3">
      <c r="A15" s="202" t="s">
        <v>175</v>
      </c>
      <c r="B15" s="205" t="s">
        <v>174</v>
      </c>
      <c r="C15" s="205" t="s">
        <v>113</v>
      </c>
      <c r="D15" s="232">
        <v>0</v>
      </c>
      <c r="E15" s="233">
        <v>1</v>
      </c>
      <c r="F15" s="232">
        <v>0</v>
      </c>
      <c r="G15" s="233">
        <v>0</v>
      </c>
      <c r="H15" s="232">
        <v>0</v>
      </c>
      <c r="I15" s="233">
        <v>0</v>
      </c>
      <c r="J15" s="234">
        <v>0</v>
      </c>
      <c r="K15" s="234">
        <v>1</v>
      </c>
      <c r="L15" s="232">
        <v>1</v>
      </c>
      <c r="M15" s="233">
        <v>36</v>
      </c>
      <c r="N15" s="234">
        <v>0</v>
      </c>
      <c r="O15" s="234">
        <v>0</v>
      </c>
      <c r="P15" s="232">
        <v>7</v>
      </c>
      <c r="Q15" s="233">
        <v>25</v>
      </c>
      <c r="R15" s="234">
        <v>0</v>
      </c>
      <c r="S15" s="234">
        <v>1</v>
      </c>
      <c r="T15" s="232">
        <v>0</v>
      </c>
      <c r="U15" s="233">
        <v>1</v>
      </c>
      <c r="V15" s="235">
        <f t="shared" si="2"/>
        <v>8</v>
      </c>
      <c r="W15" s="236">
        <f t="shared" si="3"/>
        <v>65</v>
      </c>
      <c r="X15" s="237">
        <f t="shared" si="4"/>
        <v>73</v>
      </c>
    </row>
    <row r="16" spans="1:24" x14ac:dyDescent="0.3">
      <c r="A16" s="202" t="s">
        <v>173</v>
      </c>
      <c r="B16" s="205" t="s">
        <v>172</v>
      </c>
      <c r="C16" s="205" t="s">
        <v>113</v>
      </c>
      <c r="D16" s="232">
        <v>0</v>
      </c>
      <c r="E16" s="233">
        <v>0</v>
      </c>
      <c r="F16" s="232">
        <v>0</v>
      </c>
      <c r="G16" s="233">
        <v>0</v>
      </c>
      <c r="H16" s="232">
        <v>0</v>
      </c>
      <c r="I16" s="233">
        <v>0</v>
      </c>
      <c r="J16" s="234">
        <v>0</v>
      </c>
      <c r="K16" s="234">
        <v>0</v>
      </c>
      <c r="L16" s="232">
        <v>0</v>
      </c>
      <c r="M16" s="233">
        <v>0</v>
      </c>
      <c r="N16" s="234">
        <v>0</v>
      </c>
      <c r="O16" s="234">
        <v>0</v>
      </c>
      <c r="P16" s="232">
        <v>6</v>
      </c>
      <c r="Q16" s="233">
        <v>6</v>
      </c>
      <c r="R16" s="234">
        <v>0</v>
      </c>
      <c r="S16" s="234">
        <v>0</v>
      </c>
      <c r="T16" s="232">
        <v>1</v>
      </c>
      <c r="U16" s="233">
        <v>0</v>
      </c>
      <c r="V16" s="235">
        <f t="shared" si="2"/>
        <v>7</v>
      </c>
      <c r="W16" s="236">
        <f t="shared" si="3"/>
        <v>6</v>
      </c>
      <c r="X16" s="237">
        <f t="shared" si="4"/>
        <v>13</v>
      </c>
    </row>
    <row r="17" spans="1:24" x14ac:dyDescent="0.3">
      <c r="A17" s="202" t="s">
        <v>171</v>
      </c>
      <c r="B17" s="205" t="s">
        <v>79</v>
      </c>
      <c r="C17" s="205" t="s">
        <v>113</v>
      </c>
      <c r="D17" s="232">
        <v>3</v>
      </c>
      <c r="E17" s="233">
        <v>0</v>
      </c>
      <c r="F17" s="232">
        <v>1</v>
      </c>
      <c r="G17" s="233">
        <v>1</v>
      </c>
      <c r="H17" s="232">
        <v>2</v>
      </c>
      <c r="I17" s="233">
        <v>0</v>
      </c>
      <c r="J17" s="234">
        <v>3</v>
      </c>
      <c r="K17" s="234">
        <v>0</v>
      </c>
      <c r="L17" s="232">
        <v>0</v>
      </c>
      <c r="M17" s="233">
        <v>1</v>
      </c>
      <c r="N17" s="234">
        <v>1</v>
      </c>
      <c r="O17" s="234">
        <v>0</v>
      </c>
      <c r="P17" s="232">
        <v>93</v>
      </c>
      <c r="Q17" s="233">
        <v>18</v>
      </c>
      <c r="R17" s="234">
        <v>0</v>
      </c>
      <c r="S17" s="234">
        <v>0</v>
      </c>
      <c r="T17" s="232">
        <v>4</v>
      </c>
      <c r="U17" s="233">
        <v>1</v>
      </c>
      <c r="V17" s="235">
        <f t="shared" si="2"/>
        <v>107</v>
      </c>
      <c r="W17" s="236">
        <f t="shared" si="3"/>
        <v>21</v>
      </c>
      <c r="X17" s="237">
        <f t="shared" si="4"/>
        <v>128</v>
      </c>
    </row>
    <row r="18" spans="1:24" x14ac:dyDescent="0.3">
      <c r="A18" s="202" t="s">
        <v>170</v>
      </c>
      <c r="B18" s="205" t="s">
        <v>169</v>
      </c>
      <c r="C18" s="205" t="s">
        <v>113</v>
      </c>
      <c r="D18" s="232">
        <v>0</v>
      </c>
      <c r="E18" s="233">
        <v>1</v>
      </c>
      <c r="F18" s="232">
        <v>0</v>
      </c>
      <c r="G18" s="233">
        <v>0</v>
      </c>
      <c r="H18" s="232">
        <v>0</v>
      </c>
      <c r="I18" s="233">
        <v>0</v>
      </c>
      <c r="J18" s="234">
        <v>2</v>
      </c>
      <c r="K18" s="234">
        <v>0</v>
      </c>
      <c r="L18" s="232">
        <v>1</v>
      </c>
      <c r="M18" s="233">
        <v>0</v>
      </c>
      <c r="N18" s="234">
        <v>0</v>
      </c>
      <c r="O18" s="234">
        <v>0</v>
      </c>
      <c r="P18" s="232">
        <v>40</v>
      </c>
      <c r="Q18" s="233">
        <v>5</v>
      </c>
      <c r="R18" s="234">
        <v>0</v>
      </c>
      <c r="S18" s="234">
        <v>1</v>
      </c>
      <c r="T18" s="232">
        <v>0</v>
      </c>
      <c r="U18" s="233">
        <v>0</v>
      </c>
      <c r="V18" s="235">
        <f t="shared" si="2"/>
        <v>43</v>
      </c>
      <c r="W18" s="236">
        <f t="shared" si="3"/>
        <v>7</v>
      </c>
      <c r="X18" s="237">
        <f t="shared" si="4"/>
        <v>50</v>
      </c>
    </row>
    <row r="19" spans="1:24" x14ac:dyDescent="0.3">
      <c r="A19" s="202" t="s">
        <v>168</v>
      </c>
      <c r="B19" s="205" t="s">
        <v>77</v>
      </c>
      <c r="C19" s="205" t="s">
        <v>113</v>
      </c>
      <c r="D19" s="232">
        <v>2</v>
      </c>
      <c r="E19" s="233">
        <v>1</v>
      </c>
      <c r="F19" s="232">
        <v>7</v>
      </c>
      <c r="G19" s="233">
        <v>0</v>
      </c>
      <c r="H19" s="232">
        <v>0</v>
      </c>
      <c r="I19" s="233">
        <v>0</v>
      </c>
      <c r="J19" s="234">
        <v>2</v>
      </c>
      <c r="K19" s="234">
        <v>0</v>
      </c>
      <c r="L19" s="232">
        <v>4</v>
      </c>
      <c r="M19" s="233">
        <v>0</v>
      </c>
      <c r="N19" s="234">
        <v>0</v>
      </c>
      <c r="O19" s="234">
        <v>0</v>
      </c>
      <c r="P19" s="232">
        <v>85</v>
      </c>
      <c r="Q19" s="233">
        <v>10</v>
      </c>
      <c r="R19" s="234">
        <v>3</v>
      </c>
      <c r="S19" s="234">
        <v>1</v>
      </c>
      <c r="T19" s="232">
        <v>5</v>
      </c>
      <c r="U19" s="233">
        <v>0</v>
      </c>
      <c r="V19" s="235">
        <f t="shared" si="2"/>
        <v>108</v>
      </c>
      <c r="W19" s="236">
        <f t="shared" si="3"/>
        <v>12</v>
      </c>
      <c r="X19" s="237">
        <f t="shared" si="4"/>
        <v>120</v>
      </c>
    </row>
    <row r="20" spans="1:24" x14ac:dyDescent="0.3">
      <c r="A20" s="202" t="s">
        <v>167</v>
      </c>
      <c r="B20" s="205" t="s">
        <v>75</v>
      </c>
      <c r="C20" s="205" t="s">
        <v>113</v>
      </c>
      <c r="D20" s="232">
        <v>1</v>
      </c>
      <c r="E20" s="233">
        <v>0</v>
      </c>
      <c r="F20" s="232">
        <v>5</v>
      </c>
      <c r="G20" s="233">
        <v>1</v>
      </c>
      <c r="H20" s="232">
        <v>0</v>
      </c>
      <c r="I20" s="233">
        <v>0</v>
      </c>
      <c r="J20" s="234">
        <v>6</v>
      </c>
      <c r="K20" s="234">
        <v>0</v>
      </c>
      <c r="L20" s="232">
        <v>4</v>
      </c>
      <c r="M20" s="233">
        <v>2</v>
      </c>
      <c r="N20" s="234">
        <v>0</v>
      </c>
      <c r="O20" s="234">
        <v>0</v>
      </c>
      <c r="P20" s="232">
        <v>183</v>
      </c>
      <c r="Q20" s="233">
        <v>12</v>
      </c>
      <c r="R20" s="234">
        <v>2</v>
      </c>
      <c r="S20" s="234">
        <v>2</v>
      </c>
      <c r="T20" s="232">
        <v>1</v>
      </c>
      <c r="U20" s="233">
        <v>1</v>
      </c>
      <c r="V20" s="235">
        <f t="shared" si="2"/>
        <v>202</v>
      </c>
      <c r="W20" s="236">
        <f t="shared" si="3"/>
        <v>18</v>
      </c>
      <c r="X20" s="237">
        <f t="shared" si="4"/>
        <v>220</v>
      </c>
    </row>
    <row r="21" spans="1:24" x14ac:dyDescent="0.3">
      <c r="A21" s="202" t="s">
        <v>166</v>
      </c>
      <c r="B21" s="205" t="s">
        <v>73</v>
      </c>
      <c r="C21" s="205" t="s">
        <v>113</v>
      </c>
      <c r="D21" s="232">
        <v>18</v>
      </c>
      <c r="E21" s="233">
        <v>10</v>
      </c>
      <c r="F21" s="232">
        <v>1</v>
      </c>
      <c r="G21" s="233">
        <v>0</v>
      </c>
      <c r="H21" s="232">
        <v>0</v>
      </c>
      <c r="I21" s="233">
        <v>0</v>
      </c>
      <c r="J21" s="234">
        <v>0</v>
      </c>
      <c r="K21" s="234">
        <v>0</v>
      </c>
      <c r="L21" s="232">
        <v>1</v>
      </c>
      <c r="M21" s="233">
        <v>0</v>
      </c>
      <c r="N21" s="234">
        <v>0</v>
      </c>
      <c r="O21" s="234">
        <v>0</v>
      </c>
      <c r="P21" s="232">
        <v>14</v>
      </c>
      <c r="Q21" s="233">
        <v>5</v>
      </c>
      <c r="R21" s="234">
        <v>0</v>
      </c>
      <c r="S21" s="234">
        <v>0</v>
      </c>
      <c r="T21" s="232">
        <v>0</v>
      </c>
      <c r="U21" s="233">
        <v>0</v>
      </c>
      <c r="V21" s="235">
        <f t="shared" si="2"/>
        <v>34</v>
      </c>
      <c r="W21" s="236">
        <f t="shared" si="3"/>
        <v>15</v>
      </c>
      <c r="X21" s="237">
        <f t="shared" si="4"/>
        <v>49</v>
      </c>
    </row>
    <row r="22" spans="1:24" x14ac:dyDescent="0.3">
      <c r="A22" s="202" t="s">
        <v>165</v>
      </c>
      <c r="B22" s="205" t="s">
        <v>164</v>
      </c>
      <c r="C22" s="205" t="s">
        <v>113</v>
      </c>
      <c r="D22" s="232">
        <v>0</v>
      </c>
      <c r="E22" s="233">
        <v>0</v>
      </c>
      <c r="F22" s="232">
        <v>0</v>
      </c>
      <c r="G22" s="233">
        <v>0</v>
      </c>
      <c r="H22" s="232">
        <v>0</v>
      </c>
      <c r="I22" s="233">
        <v>0</v>
      </c>
      <c r="J22" s="234">
        <v>0</v>
      </c>
      <c r="K22" s="234">
        <v>0</v>
      </c>
      <c r="L22" s="232">
        <v>2</v>
      </c>
      <c r="M22" s="233">
        <v>0</v>
      </c>
      <c r="N22" s="234">
        <v>0</v>
      </c>
      <c r="O22" s="234">
        <v>0</v>
      </c>
      <c r="P22" s="232">
        <v>1</v>
      </c>
      <c r="Q22" s="233">
        <v>0</v>
      </c>
      <c r="R22" s="234">
        <v>0</v>
      </c>
      <c r="S22" s="234">
        <v>0</v>
      </c>
      <c r="T22" s="232">
        <v>0</v>
      </c>
      <c r="U22" s="233">
        <v>0</v>
      </c>
      <c r="V22" s="235">
        <f t="shared" si="2"/>
        <v>3</v>
      </c>
      <c r="W22" s="236">
        <f t="shared" si="3"/>
        <v>0</v>
      </c>
      <c r="X22" s="237">
        <f t="shared" si="4"/>
        <v>3</v>
      </c>
    </row>
    <row r="23" spans="1:24" x14ac:dyDescent="0.3">
      <c r="A23" s="202" t="s">
        <v>163</v>
      </c>
      <c r="B23" s="205" t="s">
        <v>162</v>
      </c>
      <c r="C23" s="205" t="s">
        <v>113</v>
      </c>
      <c r="D23" s="232">
        <v>0</v>
      </c>
      <c r="E23" s="233">
        <v>0</v>
      </c>
      <c r="F23" s="232">
        <v>1</v>
      </c>
      <c r="G23" s="233">
        <v>0</v>
      </c>
      <c r="H23" s="232">
        <v>1</v>
      </c>
      <c r="I23" s="233">
        <v>0</v>
      </c>
      <c r="J23" s="234">
        <v>1</v>
      </c>
      <c r="K23" s="234">
        <v>0</v>
      </c>
      <c r="L23" s="232">
        <v>2</v>
      </c>
      <c r="M23" s="233">
        <v>1</v>
      </c>
      <c r="N23" s="234">
        <v>0</v>
      </c>
      <c r="O23" s="234">
        <v>0</v>
      </c>
      <c r="P23" s="232">
        <v>46</v>
      </c>
      <c r="Q23" s="233">
        <v>4</v>
      </c>
      <c r="R23" s="234">
        <v>1</v>
      </c>
      <c r="S23" s="234">
        <v>0</v>
      </c>
      <c r="T23" s="232">
        <v>1</v>
      </c>
      <c r="U23" s="233">
        <v>0</v>
      </c>
      <c r="V23" s="235">
        <f t="shared" si="2"/>
        <v>53</v>
      </c>
      <c r="W23" s="236">
        <f t="shared" si="3"/>
        <v>5</v>
      </c>
      <c r="X23" s="237">
        <f t="shared" si="4"/>
        <v>58</v>
      </c>
    </row>
    <row r="24" spans="1:24" x14ac:dyDescent="0.3">
      <c r="A24" s="202" t="s">
        <v>161</v>
      </c>
      <c r="B24" s="205" t="s">
        <v>160</v>
      </c>
      <c r="C24" s="205" t="s">
        <v>113</v>
      </c>
      <c r="D24" s="232">
        <v>0</v>
      </c>
      <c r="E24" s="233">
        <v>0</v>
      </c>
      <c r="F24" s="232">
        <v>6</v>
      </c>
      <c r="G24" s="233">
        <v>5</v>
      </c>
      <c r="H24" s="232">
        <v>0</v>
      </c>
      <c r="I24" s="233">
        <v>0</v>
      </c>
      <c r="J24" s="234">
        <v>0</v>
      </c>
      <c r="K24" s="234">
        <v>0</v>
      </c>
      <c r="L24" s="232">
        <v>0</v>
      </c>
      <c r="M24" s="233">
        <v>2</v>
      </c>
      <c r="N24" s="234">
        <v>0</v>
      </c>
      <c r="O24" s="234">
        <v>0</v>
      </c>
      <c r="P24" s="232">
        <v>13</v>
      </c>
      <c r="Q24" s="233">
        <v>16</v>
      </c>
      <c r="R24" s="234">
        <v>1</v>
      </c>
      <c r="S24" s="234">
        <v>1</v>
      </c>
      <c r="T24" s="232">
        <v>0</v>
      </c>
      <c r="U24" s="233">
        <v>1</v>
      </c>
      <c r="V24" s="235">
        <f t="shared" si="2"/>
        <v>20</v>
      </c>
      <c r="W24" s="236">
        <f t="shared" si="3"/>
        <v>25</v>
      </c>
      <c r="X24" s="237">
        <f t="shared" si="4"/>
        <v>45</v>
      </c>
    </row>
    <row r="25" spans="1:24" x14ac:dyDescent="0.3">
      <c r="A25" s="202" t="s">
        <v>159</v>
      </c>
      <c r="B25" s="205" t="s">
        <v>71</v>
      </c>
      <c r="C25" s="205" t="s">
        <v>113</v>
      </c>
      <c r="D25" s="232">
        <v>0</v>
      </c>
      <c r="E25" s="233">
        <v>0</v>
      </c>
      <c r="F25" s="232">
        <v>3</v>
      </c>
      <c r="G25" s="233">
        <v>3</v>
      </c>
      <c r="H25" s="232">
        <v>0</v>
      </c>
      <c r="I25" s="233">
        <v>0</v>
      </c>
      <c r="J25" s="234">
        <v>0</v>
      </c>
      <c r="K25" s="234">
        <v>0</v>
      </c>
      <c r="L25" s="232">
        <v>4</v>
      </c>
      <c r="M25" s="233">
        <v>15</v>
      </c>
      <c r="N25" s="234">
        <v>0</v>
      </c>
      <c r="O25" s="234">
        <v>0</v>
      </c>
      <c r="P25" s="232">
        <v>41</v>
      </c>
      <c r="Q25" s="233">
        <v>85</v>
      </c>
      <c r="R25" s="234">
        <v>1</v>
      </c>
      <c r="S25" s="234">
        <v>7</v>
      </c>
      <c r="T25" s="232">
        <v>0</v>
      </c>
      <c r="U25" s="233">
        <v>0</v>
      </c>
      <c r="V25" s="235">
        <f t="shared" si="2"/>
        <v>49</v>
      </c>
      <c r="W25" s="236">
        <f t="shared" si="3"/>
        <v>110</v>
      </c>
      <c r="X25" s="237">
        <f t="shared" si="4"/>
        <v>159</v>
      </c>
    </row>
    <row r="26" spans="1:24" x14ac:dyDescent="0.3">
      <c r="A26" s="202" t="s">
        <v>158</v>
      </c>
      <c r="B26" s="205" t="s">
        <v>157</v>
      </c>
      <c r="C26" s="205" t="s">
        <v>113</v>
      </c>
      <c r="D26" s="232">
        <v>0</v>
      </c>
      <c r="E26" s="233">
        <v>0</v>
      </c>
      <c r="F26" s="232">
        <v>0</v>
      </c>
      <c r="G26" s="233">
        <v>0</v>
      </c>
      <c r="H26" s="232">
        <v>0</v>
      </c>
      <c r="I26" s="233">
        <v>0</v>
      </c>
      <c r="J26" s="234">
        <v>0</v>
      </c>
      <c r="K26" s="234">
        <v>0</v>
      </c>
      <c r="L26" s="232">
        <v>0</v>
      </c>
      <c r="M26" s="233">
        <v>0</v>
      </c>
      <c r="N26" s="234">
        <v>0</v>
      </c>
      <c r="O26" s="234">
        <v>0</v>
      </c>
      <c r="P26" s="232">
        <v>1</v>
      </c>
      <c r="Q26" s="233">
        <v>2</v>
      </c>
      <c r="R26" s="234">
        <v>0</v>
      </c>
      <c r="S26" s="234">
        <v>0</v>
      </c>
      <c r="T26" s="232">
        <v>0</v>
      </c>
      <c r="U26" s="233">
        <v>0</v>
      </c>
      <c r="V26" s="235">
        <f t="shared" si="2"/>
        <v>1</v>
      </c>
      <c r="W26" s="236">
        <f t="shared" si="3"/>
        <v>2</v>
      </c>
      <c r="X26" s="237">
        <f t="shared" si="4"/>
        <v>3</v>
      </c>
    </row>
    <row r="27" spans="1:24" x14ac:dyDescent="0.3">
      <c r="A27" s="202" t="s">
        <v>156</v>
      </c>
      <c r="B27" s="207" t="s">
        <v>155</v>
      </c>
      <c r="C27" s="205" t="s">
        <v>113</v>
      </c>
      <c r="D27" s="232">
        <v>0</v>
      </c>
      <c r="E27" s="233">
        <v>0</v>
      </c>
      <c r="F27" s="232">
        <v>1</v>
      </c>
      <c r="G27" s="233">
        <v>0</v>
      </c>
      <c r="H27" s="232">
        <v>0</v>
      </c>
      <c r="I27" s="233">
        <v>0</v>
      </c>
      <c r="J27" s="234">
        <v>0</v>
      </c>
      <c r="K27" s="234">
        <v>0</v>
      </c>
      <c r="L27" s="232">
        <v>4</v>
      </c>
      <c r="M27" s="233">
        <v>0</v>
      </c>
      <c r="N27" s="234">
        <v>0</v>
      </c>
      <c r="O27" s="234">
        <v>0</v>
      </c>
      <c r="P27" s="232">
        <v>2</v>
      </c>
      <c r="Q27" s="233">
        <v>8</v>
      </c>
      <c r="R27" s="234">
        <v>0</v>
      </c>
      <c r="S27" s="234">
        <v>0</v>
      </c>
      <c r="T27" s="232">
        <v>0</v>
      </c>
      <c r="U27" s="233">
        <v>0</v>
      </c>
      <c r="V27" s="235">
        <f t="shared" si="2"/>
        <v>7</v>
      </c>
      <c r="W27" s="236">
        <f t="shared" si="3"/>
        <v>8</v>
      </c>
      <c r="X27" s="237">
        <f t="shared" si="4"/>
        <v>15</v>
      </c>
    </row>
    <row r="28" spans="1:24" x14ac:dyDescent="0.3">
      <c r="A28" s="202" t="s">
        <v>154</v>
      </c>
      <c r="B28" s="205" t="s">
        <v>69</v>
      </c>
      <c r="C28" s="205" t="s">
        <v>113</v>
      </c>
      <c r="D28" s="232">
        <v>1</v>
      </c>
      <c r="E28" s="233">
        <v>0</v>
      </c>
      <c r="F28" s="232">
        <v>9</v>
      </c>
      <c r="G28" s="233">
        <v>26</v>
      </c>
      <c r="H28" s="232">
        <v>0</v>
      </c>
      <c r="I28" s="233">
        <v>0</v>
      </c>
      <c r="J28" s="234">
        <v>9</v>
      </c>
      <c r="K28" s="234">
        <v>8</v>
      </c>
      <c r="L28" s="232">
        <v>18</v>
      </c>
      <c r="M28" s="233">
        <v>43</v>
      </c>
      <c r="N28" s="234">
        <v>2</v>
      </c>
      <c r="O28" s="234">
        <v>1</v>
      </c>
      <c r="P28" s="232">
        <v>165</v>
      </c>
      <c r="Q28" s="233">
        <v>214</v>
      </c>
      <c r="R28" s="234">
        <v>7</v>
      </c>
      <c r="S28" s="234">
        <v>11</v>
      </c>
      <c r="T28" s="232">
        <v>3</v>
      </c>
      <c r="U28" s="233">
        <v>4</v>
      </c>
      <c r="V28" s="235">
        <f t="shared" si="2"/>
        <v>214</v>
      </c>
      <c r="W28" s="236">
        <f t="shared" si="3"/>
        <v>307</v>
      </c>
      <c r="X28" s="237">
        <f t="shared" si="4"/>
        <v>521</v>
      </c>
    </row>
    <row r="29" spans="1:24" x14ac:dyDescent="0.3">
      <c r="A29" s="202" t="s">
        <v>153</v>
      </c>
      <c r="B29" s="205" t="s">
        <v>65</v>
      </c>
      <c r="C29" s="205" t="s">
        <v>113</v>
      </c>
      <c r="D29" s="232">
        <v>0</v>
      </c>
      <c r="E29" s="233">
        <v>0</v>
      </c>
      <c r="F29" s="232">
        <v>1</v>
      </c>
      <c r="G29" s="233">
        <v>0</v>
      </c>
      <c r="H29" s="232">
        <v>1</v>
      </c>
      <c r="I29" s="233">
        <v>0</v>
      </c>
      <c r="J29" s="234">
        <v>3</v>
      </c>
      <c r="K29" s="234">
        <v>1</v>
      </c>
      <c r="L29" s="232">
        <v>2</v>
      </c>
      <c r="M29" s="233">
        <v>3</v>
      </c>
      <c r="N29" s="234">
        <v>0</v>
      </c>
      <c r="O29" s="234">
        <v>0</v>
      </c>
      <c r="P29" s="232">
        <v>50</v>
      </c>
      <c r="Q29" s="233">
        <v>34</v>
      </c>
      <c r="R29" s="234">
        <v>3</v>
      </c>
      <c r="S29" s="234">
        <v>1</v>
      </c>
      <c r="T29" s="232">
        <v>1</v>
      </c>
      <c r="U29" s="233">
        <v>1</v>
      </c>
      <c r="V29" s="235">
        <f t="shared" si="2"/>
        <v>61</v>
      </c>
      <c r="W29" s="236">
        <f t="shared" si="3"/>
        <v>40</v>
      </c>
      <c r="X29" s="237">
        <f t="shared" si="4"/>
        <v>101</v>
      </c>
    </row>
    <row r="30" spans="1:24" x14ac:dyDescent="0.3">
      <c r="A30" s="202" t="s">
        <v>152</v>
      </c>
      <c r="B30" s="205" t="s">
        <v>63</v>
      </c>
      <c r="C30" s="205" t="s">
        <v>113</v>
      </c>
      <c r="D30" s="232">
        <v>0</v>
      </c>
      <c r="E30" s="233">
        <v>1</v>
      </c>
      <c r="F30" s="232">
        <v>1</v>
      </c>
      <c r="G30" s="233">
        <v>1</v>
      </c>
      <c r="H30" s="232">
        <v>0</v>
      </c>
      <c r="I30" s="233">
        <v>0</v>
      </c>
      <c r="J30" s="234">
        <v>0</v>
      </c>
      <c r="K30" s="234">
        <v>0</v>
      </c>
      <c r="L30" s="232">
        <v>1</v>
      </c>
      <c r="M30" s="233">
        <v>1</v>
      </c>
      <c r="N30" s="234">
        <v>0</v>
      </c>
      <c r="O30" s="234">
        <v>0</v>
      </c>
      <c r="P30" s="232">
        <v>4</v>
      </c>
      <c r="Q30" s="233">
        <v>11</v>
      </c>
      <c r="R30" s="234">
        <v>0</v>
      </c>
      <c r="S30" s="234">
        <v>1</v>
      </c>
      <c r="T30" s="232">
        <v>0</v>
      </c>
      <c r="U30" s="233">
        <v>0</v>
      </c>
      <c r="V30" s="235">
        <f t="shared" si="2"/>
        <v>6</v>
      </c>
      <c r="W30" s="236">
        <f t="shared" si="3"/>
        <v>15</v>
      </c>
      <c r="X30" s="237">
        <f t="shared" si="4"/>
        <v>21</v>
      </c>
    </row>
    <row r="31" spans="1:24" x14ac:dyDescent="0.3">
      <c r="A31" s="202" t="s">
        <v>151</v>
      </c>
      <c r="B31" s="205" t="s">
        <v>150</v>
      </c>
      <c r="C31" s="205" t="s">
        <v>113</v>
      </c>
      <c r="D31" s="232">
        <v>0</v>
      </c>
      <c r="E31" s="233">
        <v>0</v>
      </c>
      <c r="F31" s="232">
        <v>0</v>
      </c>
      <c r="G31" s="233">
        <v>0</v>
      </c>
      <c r="H31" s="232">
        <v>0</v>
      </c>
      <c r="I31" s="233">
        <v>0</v>
      </c>
      <c r="J31" s="234">
        <v>0</v>
      </c>
      <c r="K31" s="234">
        <v>0</v>
      </c>
      <c r="L31" s="232">
        <v>0</v>
      </c>
      <c r="M31" s="233">
        <v>0</v>
      </c>
      <c r="N31" s="234">
        <v>0</v>
      </c>
      <c r="O31" s="234">
        <v>0</v>
      </c>
      <c r="P31" s="232">
        <v>1</v>
      </c>
      <c r="Q31" s="233">
        <v>4</v>
      </c>
      <c r="R31" s="234">
        <v>0</v>
      </c>
      <c r="S31" s="234">
        <v>0</v>
      </c>
      <c r="T31" s="232">
        <v>0</v>
      </c>
      <c r="U31" s="233">
        <v>0</v>
      </c>
      <c r="V31" s="235">
        <f t="shared" si="2"/>
        <v>1</v>
      </c>
      <c r="W31" s="236">
        <f t="shared" si="3"/>
        <v>4</v>
      </c>
      <c r="X31" s="237">
        <f t="shared" si="4"/>
        <v>5</v>
      </c>
    </row>
    <row r="32" spans="1:24" x14ac:dyDescent="0.3">
      <c r="A32" s="202" t="s">
        <v>149</v>
      </c>
      <c r="B32" s="205" t="s">
        <v>148</v>
      </c>
      <c r="C32" s="205" t="s">
        <v>113</v>
      </c>
      <c r="D32" s="232">
        <v>2</v>
      </c>
      <c r="E32" s="233">
        <v>0</v>
      </c>
      <c r="F32" s="232">
        <v>6</v>
      </c>
      <c r="G32" s="233">
        <v>7</v>
      </c>
      <c r="H32" s="232">
        <v>0</v>
      </c>
      <c r="I32" s="233">
        <v>0</v>
      </c>
      <c r="J32" s="234">
        <v>1</v>
      </c>
      <c r="K32" s="234">
        <v>2</v>
      </c>
      <c r="L32" s="232">
        <v>10</v>
      </c>
      <c r="M32" s="233">
        <v>23</v>
      </c>
      <c r="N32" s="234">
        <v>0</v>
      </c>
      <c r="O32" s="234">
        <v>0</v>
      </c>
      <c r="P32" s="232">
        <v>86</v>
      </c>
      <c r="Q32" s="233">
        <v>111</v>
      </c>
      <c r="R32" s="234">
        <v>5</v>
      </c>
      <c r="S32" s="234">
        <v>4</v>
      </c>
      <c r="T32" s="232">
        <v>1</v>
      </c>
      <c r="U32" s="233">
        <v>0</v>
      </c>
      <c r="V32" s="235">
        <f t="shared" si="2"/>
        <v>111</v>
      </c>
      <c r="W32" s="236">
        <f t="shared" si="3"/>
        <v>147</v>
      </c>
      <c r="X32" s="237">
        <f t="shared" si="4"/>
        <v>258</v>
      </c>
    </row>
    <row r="33" spans="1:24" x14ac:dyDescent="0.3">
      <c r="A33" s="202" t="s">
        <v>147</v>
      </c>
      <c r="B33" s="205" t="s">
        <v>146</v>
      </c>
      <c r="C33" s="205" t="s">
        <v>113</v>
      </c>
      <c r="D33" s="232">
        <v>0</v>
      </c>
      <c r="E33" s="233">
        <v>0</v>
      </c>
      <c r="F33" s="232">
        <v>0</v>
      </c>
      <c r="G33" s="233">
        <v>0</v>
      </c>
      <c r="H33" s="232">
        <v>0</v>
      </c>
      <c r="I33" s="233">
        <v>0</v>
      </c>
      <c r="J33" s="234">
        <v>0</v>
      </c>
      <c r="K33" s="234">
        <v>0</v>
      </c>
      <c r="L33" s="232">
        <v>2</v>
      </c>
      <c r="M33" s="233">
        <v>0</v>
      </c>
      <c r="N33" s="234">
        <v>0</v>
      </c>
      <c r="O33" s="234">
        <v>0</v>
      </c>
      <c r="P33" s="232">
        <v>6</v>
      </c>
      <c r="Q33" s="233">
        <v>6</v>
      </c>
      <c r="R33" s="234">
        <v>2</v>
      </c>
      <c r="S33" s="234">
        <v>0</v>
      </c>
      <c r="T33" s="232">
        <v>0</v>
      </c>
      <c r="U33" s="233">
        <v>0</v>
      </c>
      <c r="V33" s="235">
        <f t="shared" si="2"/>
        <v>10</v>
      </c>
      <c r="W33" s="236">
        <f t="shared" si="3"/>
        <v>6</v>
      </c>
      <c r="X33" s="237">
        <f t="shared" si="4"/>
        <v>16</v>
      </c>
    </row>
    <row r="34" spans="1:24" x14ac:dyDescent="0.3">
      <c r="A34" s="202" t="s">
        <v>145</v>
      </c>
      <c r="B34" s="205" t="s">
        <v>59</v>
      </c>
      <c r="C34" s="205" t="s">
        <v>113</v>
      </c>
      <c r="D34" s="232">
        <v>0</v>
      </c>
      <c r="E34" s="233">
        <v>2</v>
      </c>
      <c r="F34" s="232">
        <v>2</v>
      </c>
      <c r="G34" s="233">
        <v>2</v>
      </c>
      <c r="H34" s="232">
        <v>0</v>
      </c>
      <c r="I34" s="233">
        <v>0</v>
      </c>
      <c r="J34" s="234">
        <v>3</v>
      </c>
      <c r="K34" s="234">
        <v>3</v>
      </c>
      <c r="L34" s="232">
        <v>8</v>
      </c>
      <c r="M34" s="233">
        <v>7</v>
      </c>
      <c r="N34" s="234">
        <v>0</v>
      </c>
      <c r="O34" s="234">
        <v>0</v>
      </c>
      <c r="P34" s="232">
        <v>52</v>
      </c>
      <c r="Q34" s="233">
        <v>54</v>
      </c>
      <c r="R34" s="234">
        <v>6</v>
      </c>
      <c r="S34" s="234">
        <v>2</v>
      </c>
      <c r="T34" s="232">
        <v>2</v>
      </c>
      <c r="U34" s="233">
        <v>0</v>
      </c>
      <c r="V34" s="235">
        <f t="shared" si="2"/>
        <v>73</v>
      </c>
      <c r="W34" s="236">
        <f t="shared" si="3"/>
        <v>70</v>
      </c>
      <c r="X34" s="237">
        <f t="shared" si="4"/>
        <v>143</v>
      </c>
    </row>
    <row r="35" spans="1:24" x14ac:dyDescent="0.3">
      <c r="A35" s="202" t="s">
        <v>144</v>
      </c>
      <c r="B35" s="205" t="s">
        <v>143</v>
      </c>
      <c r="C35" s="205" t="s">
        <v>113</v>
      </c>
      <c r="D35" s="232">
        <v>0</v>
      </c>
      <c r="E35" s="233">
        <v>0</v>
      </c>
      <c r="F35" s="232">
        <v>1</v>
      </c>
      <c r="G35" s="233">
        <v>1</v>
      </c>
      <c r="H35" s="232">
        <v>0</v>
      </c>
      <c r="I35" s="233">
        <v>0</v>
      </c>
      <c r="J35" s="234">
        <v>0</v>
      </c>
      <c r="K35" s="234">
        <v>0</v>
      </c>
      <c r="L35" s="232">
        <v>1</v>
      </c>
      <c r="M35" s="233">
        <v>0</v>
      </c>
      <c r="N35" s="234">
        <v>0</v>
      </c>
      <c r="O35" s="234">
        <v>0</v>
      </c>
      <c r="P35" s="232">
        <v>15</v>
      </c>
      <c r="Q35" s="233">
        <v>5</v>
      </c>
      <c r="R35" s="234">
        <v>0</v>
      </c>
      <c r="S35" s="234">
        <v>0</v>
      </c>
      <c r="T35" s="232">
        <v>0</v>
      </c>
      <c r="U35" s="233">
        <v>0</v>
      </c>
      <c r="V35" s="235">
        <f t="shared" si="2"/>
        <v>17</v>
      </c>
      <c r="W35" s="236">
        <f t="shared" si="3"/>
        <v>6</v>
      </c>
      <c r="X35" s="237">
        <f t="shared" si="4"/>
        <v>23</v>
      </c>
    </row>
    <row r="36" spans="1:24" x14ac:dyDescent="0.3">
      <c r="A36" s="202" t="s">
        <v>142</v>
      </c>
      <c r="B36" s="205" t="s">
        <v>57</v>
      </c>
      <c r="C36" s="205" t="s">
        <v>113</v>
      </c>
      <c r="D36" s="232">
        <v>0</v>
      </c>
      <c r="E36" s="233">
        <v>1</v>
      </c>
      <c r="F36" s="232">
        <v>7</v>
      </c>
      <c r="G36" s="233">
        <v>13</v>
      </c>
      <c r="H36" s="232">
        <v>1</v>
      </c>
      <c r="I36" s="233">
        <v>0</v>
      </c>
      <c r="J36" s="234">
        <v>1</v>
      </c>
      <c r="K36" s="234">
        <v>4</v>
      </c>
      <c r="L36" s="232">
        <v>15</v>
      </c>
      <c r="M36" s="233">
        <v>71</v>
      </c>
      <c r="N36" s="234">
        <v>0</v>
      </c>
      <c r="O36" s="234">
        <v>0</v>
      </c>
      <c r="P36" s="232">
        <v>76</v>
      </c>
      <c r="Q36" s="233">
        <v>236</v>
      </c>
      <c r="R36" s="234">
        <v>3</v>
      </c>
      <c r="S36" s="234">
        <v>19</v>
      </c>
      <c r="T36" s="232">
        <v>1</v>
      </c>
      <c r="U36" s="233">
        <v>5</v>
      </c>
      <c r="V36" s="235">
        <f t="shared" si="2"/>
        <v>104</v>
      </c>
      <c r="W36" s="236">
        <f t="shared" si="3"/>
        <v>349</v>
      </c>
      <c r="X36" s="237">
        <f t="shared" si="4"/>
        <v>453</v>
      </c>
    </row>
    <row r="37" spans="1:24" x14ac:dyDescent="0.3">
      <c r="A37" s="202" t="s">
        <v>141</v>
      </c>
      <c r="B37" s="205" t="s">
        <v>140</v>
      </c>
      <c r="C37" s="205" t="s">
        <v>113</v>
      </c>
      <c r="D37" s="232">
        <v>0</v>
      </c>
      <c r="E37" s="233">
        <v>0</v>
      </c>
      <c r="F37" s="232">
        <v>12</v>
      </c>
      <c r="G37" s="233">
        <v>6</v>
      </c>
      <c r="H37" s="232">
        <v>0</v>
      </c>
      <c r="I37" s="233">
        <v>0</v>
      </c>
      <c r="J37" s="234">
        <v>2</v>
      </c>
      <c r="K37" s="234">
        <v>1</v>
      </c>
      <c r="L37" s="232">
        <v>20</v>
      </c>
      <c r="M37" s="233">
        <v>37</v>
      </c>
      <c r="N37" s="234">
        <v>0</v>
      </c>
      <c r="O37" s="234">
        <v>0</v>
      </c>
      <c r="P37" s="232">
        <v>134</v>
      </c>
      <c r="Q37" s="233">
        <v>79</v>
      </c>
      <c r="R37" s="234">
        <v>5</v>
      </c>
      <c r="S37" s="234">
        <v>4</v>
      </c>
      <c r="T37" s="232">
        <v>5</v>
      </c>
      <c r="U37" s="233">
        <v>3</v>
      </c>
      <c r="V37" s="235">
        <f t="shared" ref="V37:V55" si="5">D37+F37+H37+J37+L37+N37+P37+R37+T37</f>
        <v>178</v>
      </c>
      <c r="W37" s="236">
        <f t="shared" ref="W37:W55" si="6">E37+G37+I37+K37+M37+O37+Q37+S37+U37</f>
        <v>130</v>
      </c>
      <c r="X37" s="237">
        <f t="shared" ref="X37:X55" si="7">V37+W37</f>
        <v>308</v>
      </c>
    </row>
    <row r="38" spans="1:24" x14ac:dyDescent="0.3">
      <c r="A38" s="202" t="s">
        <v>139</v>
      </c>
      <c r="B38" s="205" t="s">
        <v>53</v>
      </c>
      <c r="C38" s="205" t="s">
        <v>113</v>
      </c>
      <c r="D38" s="232">
        <v>0</v>
      </c>
      <c r="E38" s="233">
        <v>0</v>
      </c>
      <c r="F38" s="232">
        <v>0</v>
      </c>
      <c r="G38" s="233">
        <v>4</v>
      </c>
      <c r="H38" s="232">
        <v>0</v>
      </c>
      <c r="I38" s="233">
        <v>0</v>
      </c>
      <c r="J38" s="234">
        <v>0</v>
      </c>
      <c r="K38" s="234">
        <v>1</v>
      </c>
      <c r="L38" s="232">
        <v>2</v>
      </c>
      <c r="M38" s="233">
        <v>13</v>
      </c>
      <c r="N38" s="234">
        <v>0</v>
      </c>
      <c r="O38" s="234">
        <v>0</v>
      </c>
      <c r="P38" s="232">
        <v>5</v>
      </c>
      <c r="Q38" s="233">
        <v>50</v>
      </c>
      <c r="R38" s="234">
        <v>0</v>
      </c>
      <c r="S38" s="234">
        <v>3</v>
      </c>
      <c r="T38" s="232">
        <v>0</v>
      </c>
      <c r="U38" s="233">
        <v>1</v>
      </c>
      <c r="V38" s="235">
        <f t="shared" si="5"/>
        <v>7</v>
      </c>
      <c r="W38" s="236">
        <f t="shared" si="6"/>
        <v>72</v>
      </c>
      <c r="X38" s="237">
        <f t="shared" si="7"/>
        <v>79</v>
      </c>
    </row>
    <row r="39" spans="1:24" x14ac:dyDescent="0.3">
      <c r="A39" s="202" t="s">
        <v>138</v>
      </c>
      <c r="B39" s="205" t="s">
        <v>137</v>
      </c>
      <c r="C39" s="205" t="s">
        <v>113</v>
      </c>
      <c r="D39" s="232">
        <v>0</v>
      </c>
      <c r="E39" s="233">
        <v>0</v>
      </c>
      <c r="F39" s="232">
        <v>2</v>
      </c>
      <c r="G39" s="233">
        <v>1</v>
      </c>
      <c r="H39" s="232">
        <v>0</v>
      </c>
      <c r="I39" s="233">
        <v>0</v>
      </c>
      <c r="J39" s="234">
        <v>0</v>
      </c>
      <c r="K39" s="234">
        <v>0</v>
      </c>
      <c r="L39" s="232">
        <v>1</v>
      </c>
      <c r="M39" s="233">
        <v>0</v>
      </c>
      <c r="N39" s="234">
        <v>0</v>
      </c>
      <c r="O39" s="234">
        <v>0</v>
      </c>
      <c r="P39" s="232">
        <v>16</v>
      </c>
      <c r="Q39" s="233">
        <v>29</v>
      </c>
      <c r="R39" s="234">
        <v>0</v>
      </c>
      <c r="S39" s="234">
        <v>0</v>
      </c>
      <c r="T39" s="232">
        <v>0</v>
      </c>
      <c r="U39" s="233">
        <v>0</v>
      </c>
      <c r="V39" s="235">
        <f t="shared" si="5"/>
        <v>19</v>
      </c>
      <c r="W39" s="236">
        <f t="shared" si="6"/>
        <v>30</v>
      </c>
      <c r="X39" s="237">
        <f t="shared" si="7"/>
        <v>49</v>
      </c>
    </row>
    <row r="40" spans="1:24" x14ac:dyDescent="0.3">
      <c r="A40" s="202" t="s">
        <v>136</v>
      </c>
      <c r="B40" s="205" t="s">
        <v>51</v>
      </c>
      <c r="C40" s="205" t="s">
        <v>113</v>
      </c>
      <c r="D40" s="232">
        <v>0</v>
      </c>
      <c r="E40" s="233">
        <v>1</v>
      </c>
      <c r="F40" s="232">
        <v>1</v>
      </c>
      <c r="G40" s="233">
        <v>0</v>
      </c>
      <c r="H40" s="232">
        <v>0</v>
      </c>
      <c r="I40" s="233">
        <v>0</v>
      </c>
      <c r="J40" s="234">
        <v>0</v>
      </c>
      <c r="K40" s="234">
        <v>0</v>
      </c>
      <c r="L40" s="232">
        <v>1</v>
      </c>
      <c r="M40" s="233">
        <v>3</v>
      </c>
      <c r="N40" s="234">
        <v>0</v>
      </c>
      <c r="O40" s="234">
        <v>0</v>
      </c>
      <c r="P40" s="232">
        <v>23</v>
      </c>
      <c r="Q40" s="233">
        <v>9</v>
      </c>
      <c r="R40" s="234">
        <v>1</v>
      </c>
      <c r="S40" s="234">
        <v>0</v>
      </c>
      <c r="T40" s="232">
        <v>1</v>
      </c>
      <c r="U40" s="233">
        <v>0</v>
      </c>
      <c r="V40" s="235">
        <f t="shared" si="5"/>
        <v>27</v>
      </c>
      <c r="W40" s="236">
        <f t="shared" si="6"/>
        <v>13</v>
      </c>
      <c r="X40" s="237">
        <f t="shared" si="7"/>
        <v>40</v>
      </c>
    </row>
    <row r="41" spans="1:24" x14ac:dyDescent="0.3">
      <c r="A41" s="202" t="s">
        <v>135</v>
      </c>
      <c r="B41" s="205" t="s">
        <v>49</v>
      </c>
      <c r="C41" s="205" t="s">
        <v>113</v>
      </c>
      <c r="D41" s="232">
        <v>0</v>
      </c>
      <c r="E41" s="233">
        <v>0</v>
      </c>
      <c r="F41" s="232">
        <v>0</v>
      </c>
      <c r="G41" s="233">
        <v>1</v>
      </c>
      <c r="H41" s="232">
        <v>0</v>
      </c>
      <c r="I41" s="233">
        <v>0</v>
      </c>
      <c r="J41" s="234">
        <v>2</v>
      </c>
      <c r="K41" s="234">
        <v>0</v>
      </c>
      <c r="L41" s="232">
        <v>2</v>
      </c>
      <c r="M41" s="233">
        <v>0</v>
      </c>
      <c r="N41" s="234">
        <v>1</v>
      </c>
      <c r="O41" s="234">
        <v>0</v>
      </c>
      <c r="P41" s="232">
        <v>63</v>
      </c>
      <c r="Q41" s="233">
        <v>20</v>
      </c>
      <c r="R41" s="234">
        <v>1</v>
      </c>
      <c r="S41" s="234">
        <v>1</v>
      </c>
      <c r="T41" s="232">
        <v>2</v>
      </c>
      <c r="U41" s="233">
        <v>0</v>
      </c>
      <c r="V41" s="235">
        <f t="shared" si="5"/>
        <v>71</v>
      </c>
      <c r="W41" s="236">
        <f t="shared" si="6"/>
        <v>22</v>
      </c>
      <c r="X41" s="237">
        <f t="shared" si="7"/>
        <v>93</v>
      </c>
    </row>
    <row r="42" spans="1:24" x14ac:dyDescent="0.3">
      <c r="A42" s="202" t="s">
        <v>134</v>
      </c>
      <c r="B42" s="205" t="s">
        <v>133</v>
      </c>
      <c r="C42" s="205" t="s">
        <v>113</v>
      </c>
      <c r="D42" s="232">
        <v>0</v>
      </c>
      <c r="E42" s="233">
        <v>0</v>
      </c>
      <c r="F42" s="232">
        <v>5</v>
      </c>
      <c r="G42" s="233">
        <v>0</v>
      </c>
      <c r="H42" s="232">
        <v>1</v>
      </c>
      <c r="I42" s="233">
        <v>0</v>
      </c>
      <c r="J42" s="234">
        <v>0</v>
      </c>
      <c r="K42" s="234">
        <v>1</v>
      </c>
      <c r="L42" s="232">
        <v>9</v>
      </c>
      <c r="M42" s="233">
        <v>6</v>
      </c>
      <c r="N42" s="234">
        <v>0</v>
      </c>
      <c r="O42" s="234">
        <v>0</v>
      </c>
      <c r="P42" s="232">
        <v>33</v>
      </c>
      <c r="Q42" s="233">
        <v>23</v>
      </c>
      <c r="R42" s="234">
        <v>0</v>
      </c>
      <c r="S42" s="234">
        <v>1</v>
      </c>
      <c r="T42" s="232">
        <v>0</v>
      </c>
      <c r="U42" s="233">
        <v>0</v>
      </c>
      <c r="V42" s="235">
        <f t="shared" si="5"/>
        <v>48</v>
      </c>
      <c r="W42" s="236">
        <f t="shared" si="6"/>
        <v>31</v>
      </c>
      <c r="X42" s="237">
        <f t="shared" si="7"/>
        <v>79</v>
      </c>
    </row>
    <row r="43" spans="1:24" x14ac:dyDescent="0.3">
      <c r="A43" s="202" t="s">
        <v>132</v>
      </c>
      <c r="B43" s="205" t="s">
        <v>47</v>
      </c>
      <c r="C43" s="205" t="s">
        <v>113</v>
      </c>
      <c r="D43" s="232">
        <v>0</v>
      </c>
      <c r="E43" s="233">
        <v>0</v>
      </c>
      <c r="F43" s="232">
        <v>2</v>
      </c>
      <c r="G43" s="233">
        <v>3</v>
      </c>
      <c r="H43" s="232">
        <v>0</v>
      </c>
      <c r="I43" s="233">
        <v>0</v>
      </c>
      <c r="J43" s="234">
        <v>0</v>
      </c>
      <c r="K43" s="234">
        <v>0</v>
      </c>
      <c r="L43" s="232">
        <v>14</v>
      </c>
      <c r="M43" s="233">
        <v>20</v>
      </c>
      <c r="N43" s="234">
        <v>0</v>
      </c>
      <c r="O43" s="234">
        <v>0</v>
      </c>
      <c r="P43" s="232">
        <v>21</v>
      </c>
      <c r="Q43" s="233">
        <v>38</v>
      </c>
      <c r="R43" s="234">
        <v>1</v>
      </c>
      <c r="S43" s="234">
        <v>4</v>
      </c>
      <c r="T43" s="232">
        <v>1</v>
      </c>
      <c r="U43" s="233">
        <v>1</v>
      </c>
      <c r="V43" s="235">
        <f t="shared" si="5"/>
        <v>39</v>
      </c>
      <c r="W43" s="236">
        <f t="shared" si="6"/>
        <v>66</v>
      </c>
      <c r="X43" s="237">
        <f t="shared" si="7"/>
        <v>105</v>
      </c>
    </row>
    <row r="44" spans="1:24" x14ac:dyDescent="0.3">
      <c r="A44" s="202" t="s">
        <v>131</v>
      </c>
      <c r="B44" s="205" t="s">
        <v>130</v>
      </c>
      <c r="C44" s="205" t="s">
        <v>113</v>
      </c>
      <c r="D44" s="232">
        <v>0</v>
      </c>
      <c r="E44" s="233">
        <v>0</v>
      </c>
      <c r="F44" s="232">
        <v>2</v>
      </c>
      <c r="G44" s="233">
        <v>2</v>
      </c>
      <c r="H44" s="232">
        <v>0</v>
      </c>
      <c r="I44" s="233">
        <v>0</v>
      </c>
      <c r="J44" s="234">
        <v>1</v>
      </c>
      <c r="K44" s="234">
        <v>0</v>
      </c>
      <c r="L44" s="232">
        <v>5</v>
      </c>
      <c r="M44" s="233">
        <v>10</v>
      </c>
      <c r="N44" s="234">
        <v>0</v>
      </c>
      <c r="O44" s="234">
        <v>0</v>
      </c>
      <c r="P44" s="232">
        <v>18</v>
      </c>
      <c r="Q44" s="233">
        <v>27</v>
      </c>
      <c r="R44" s="234">
        <v>3</v>
      </c>
      <c r="S44" s="234">
        <v>2</v>
      </c>
      <c r="T44" s="232">
        <v>0</v>
      </c>
      <c r="U44" s="233">
        <v>0</v>
      </c>
      <c r="V44" s="235">
        <f t="shared" si="5"/>
        <v>29</v>
      </c>
      <c r="W44" s="236">
        <f t="shared" si="6"/>
        <v>41</v>
      </c>
      <c r="X44" s="237">
        <f t="shared" si="7"/>
        <v>70</v>
      </c>
    </row>
    <row r="45" spans="1:24" x14ac:dyDescent="0.3">
      <c r="A45" s="202" t="s">
        <v>129</v>
      </c>
      <c r="B45" s="205" t="s">
        <v>128</v>
      </c>
      <c r="C45" s="205" t="s">
        <v>113</v>
      </c>
      <c r="D45" s="232">
        <v>0</v>
      </c>
      <c r="E45" s="233">
        <v>0</v>
      </c>
      <c r="F45" s="232">
        <v>1</v>
      </c>
      <c r="G45" s="233">
        <v>6</v>
      </c>
      <c r="H45" s="232">
        <v>0</v>
      </c>
      <c r="I45" s="233">
        <v>0</v>
      </c>
      <c r="J45" s="234">
        <v>2</v>
      </c>
      <c r="K45" s="234">
        <v>2</v>
      </c>
      <c r="L45" s="232">
        <v>5</v>
      </c>
      <c r="M45" s="233">
        <v>9</v>
      </c>
      <c r="N45" s="234">
        <v>0</v>
      </c>
      <c r="O45" s="234">
        <v>0</v>
      </c>
      <c r="P45" s="232">
        <v>28</v>
      </c>
      <c r="Q45" s="233">
        <v>86</v>
      </c>
      <c r="R45" s="234">
        <v>0</v>
      </c>
      <c r="S45" s="234">
        <v>3</v>
      </c>
      <c r="T45" s="232">
        <v>2</v>
      </c>
      <c r="U45" s="233">
        <v>2</v>
      </c>
      <c r="V45" s="235">
        <f t="shared" si="5"/>
        <v>38</v>
      </c>
      <c r="W45" s="236">
        <f t="shared" si="6"/>
        <v>108</v>
      </c>
      <c r="X45" s="237">
        <f t="shared" si="7"/>
        <v>146</v>
      </c>
    </row>
    <row r="46" spans="1:24" x14ac:dyDescent="0.3">
      <c r="A46" s="202" t="s">
        <v>127</v>
      </c>
      <c r="B46" s="205" t="s">
        <v>45</v>
      </c>
      <c r="C46" s="205" t="s">
        <v>113</v>
      </c>
      <c r="D46" s="232">
        <v>0</v>
      </c>
      <c r="E46" s="233">
        <v>0</v>
      </c>
      <c r="F46" s="232">
        <v>0</v>
      </c>
      <c r="G46" s="233">
        <v>0</v>
      </c>
      <c r="H46" s="232">
        <v>0</v>
      </c>
      <c r="I46" s="233">
        <v>0</v>
      </c>
      <c r="J46" s="234">
        <v>0</v>
      </c>
      <c r="K46" s="234">
        <v>0</v>
      </c>
      <c r="L46" s="232">
        <v>0</v>
      </c>
      <c r="M46" s="233">
        <v>1</v>
      </c>
      <c r="N46" s="234">
        <v>0</v>
      </c>
      <c r="O46" s="234">
        <v>0</v>
      </c>
      <c r="P46" s="232">
        <v>11</v>
      </c>
      <c r="Q46" s="233">
        <v>13</v>
      </c>
      <c r="R46" s="234">
        <v>1</v>
      </c>
      <c r="S46" s="234">
        <v>0</v>
      </c>
      <c r="T46" s="232">
        <v>0</v>
      </c>
      <c r="U46" s="233">
        <v>0</v>
      </c>
      <c r="V46" s="235">
        <f t="shared" si="5"/>
        <v>12</v>
      </c>
      <c r="W46" s="236">
        <f t="shared" si="6"/>
        <v>14</v>
      </c>
      <c r="X46" s="237">
        <f t="shared" si="7"/>
        <v>26</v>
      </c>
    </row>
    <row r="47" spans="1:24" x14ac:dyDescent="0.3">
      <c r="A47" s="202" t="s">
        <v>126</v>
      </c>
      <c r="B47" s="205" t="s">
        <v>43</v>
      </c>
      <c r="C47" s="205" t="s">
        <v>113</v>
      </c>
      <c r="D47" s="232">
        <v>0</v>
      </c>
      <c r="E47" s="233">
        <v>0</v>
      </c>
      <c r="F47" s="232">
        <v>7</v>
      </c>
      <c r="G47" s="233">
        <v>4</v>
      </c>
      <c r="H47" s="232">
        <v>2</v>
      </c>
      <c r="I47" s="233">
        <v>1</v>
      </c>
      <c r="J47" s="234">
        <v>0</v>
      </c>
      <c r="K47" s="234">
        <v>1</v>
      </c>
      <c r="L47" s="232">
        <v>8</v>
      </c>
      <c r="M47" s="233">
        <v>1</v>
      </c>
      <c r="N47" s="234">
        <v>0</v>
      </c>
      <c r="O47" s="234">
        <v>0</v>
      </c>
      <c r="P47" s="232">
        <v>61</v>
      </c>
      <c r="Q47" s="233">
        <v>30</v>
      </c>
      <c r="R47" s="234">
        <v>4</v>
      </c>
      <c r="S47" s="234">
        <v>3</v>
      </c>
      <c r="T47" s="232">
        <v>1</v>
      </c>
      <c r="U47" s="233">
        <v>0</v>
      </c>
      <c r="V47" s="235">
        <f t="shared" si="5"/>
        <v>83</v>
      </c>
      <c r="W47" s="236">
        <f t="shared" si="6"/>
        <v>40</v>
      </c>
      <c r="X47" s="237">
        <f t="shared" si="7"/>
        <v>123</v>
      </c>
    </row>
    <row r="48" spans="1:24" x14ac:dyDescent="0.3">
      <c r="A48" s="206" t="s">
        <v>125</v>
      </c>
      <c r="B48" s="205" t="s">
        <v>41</v>
      </c>
      <c r="C48" s="205" t="s">
        <v>113</v>
      </c>
      <c r="D48" s="232">
        <v>0</v>
      </c>
      <c r="E48" s="233">
        <v>0</v>
      </c>
      <c r="F48" s="232">
        <v>0</v>
      </c>
      <c r="G48" s="233">
        <v>5</v>
      </c>
      <c r="H48" s="232">
        <v>0</v>
      </c>
      <c r="I48" s="233">
        <v>0</v>
      </c>
      <c r="J48" s="234">
        <v>0</v>
      </c>
      <c r="K48" s="234">
        <v>2</v>
      </c>
      <c r="L48" s="232">
        <v>0</v>
      </c>
      <c r="M48" s="233">
        <v>15</v>
      </c>
      <c r="N48" s="234">
        <v>0</v>
      </c>
      <c r="O48" s="234">
        <v>0</v>
      </c>
      <c r="P48" s="232">
        <v>2</v>
      </c>
      <c r="Q48" s="233">
        <v>104</v>
      </c>
      <c r="R48" s="234">
        <v>0</v>
      </c>
      <c r="S48" s="234">
        <v>2</v>
      </c>
      <c r="T48" s="232">
        <v>0</v>
      </c>
      <c r="U48" s="233">
        <v>1</v>
      </c>
      <c r="V48" s="235">
        <f t="shared" si="5"/>
        <v>2</v>
      </c>
      <c r="W48" s="236">
        <f t="shared" si="6"/>
        <v>129</v>
      </c>
      <c r="X48" s="237">
        <f t="shared" si="7"/>
        <v>131</v>
      </c>
    </row>
    <row r="49" spans="1:24" x14ac:dyDescent="0.3">
      <c r="A49" s="206" t="s">
        <v>124</v>
      </c>
      <c r="B49" s="205" t="s">
        <v>123</v>
      </c>
      <c r="C49" s="205" t="s">
        <v>113</v>
      </c>
      <c r="D49" s="232">
        <v>0</v>
      </c>
      <c r="E49" s="233">
        <v>0</v>
      </c>
      <c r="F49" s="232">
        <v>2</v>
      </c>
      <c r="G49" s="233">
        <v>4</v>
      </c>
      <c r="H49" s="232">
        <v>0</v>
      </c>
      <c r="I49" s="233">
        <v>0</v>
      </c>
      <c r="J49" s="234">
        <v>1</v>
      </c>
      <c r="K49" s="234">
        <v>0</v>
      </c>
      <c r="L49" s="232">
        <v>2</v>
      </c>
      <c r="M49" s="233">
        <v>18</v>
      </c>
      <c r="N49" s="234">
        <v>0</v>
      </c>
      <c r="O49" s="234">
        <v>0</v>
      </c>
      <c r="P49" s="232">
        <v>3</v>
      </c>
      <c r="Q49" s="233">
        <v>22</v>
      </c>
      <c r="R49" s="234">
        <v>0</v>
      </c>
      <c r="S49" s="234">
        <v>4</v>
      </c>
      <c r="T49" s="232">
        <v>0</v>
      </c>
      <c r="U49" s="233">
        <v>1</v>
      </c>
      <c r="V49" s="235">
        <f t="shared" si="5"/>
        <v>8</v>
      </c>
      <c r="W49" s="236">
        <f t="shared" si="6"/>
        <v>49</v>
      </c>
      <c r="X49" s="237">
        <f t="shared" si="7"/>
        <v>57</v>
      </c>
    </row>
    <row r="50" spans="1:24" x14ac:dyDescent="0.3">
      <c r="A50" s="202" t="s">
        <v>122</v>
      </c>
      <c r="B50" s="205" t="s">
        <v>121</v>
      </c>
      <c r="C50" s="205" t="s">
        <v>113</v>
      </c>
      <c r="D50" s="232">
        <v>0</v>
      </c>
      <c r="E50" s="233">
        <v>0</v>
      </c>
      <c r="F50" s="232">
        <v>0</v>
      </c>
      <c r="G50" s="233">
        <v>0</v>
      </c>
      <c r="H50" s="232">
        <v>0</v>
      </c>
      <c r="I50" s="233">
        <v>0</v>
      </c>
      <c r="J50" s="234">
        <v>1</v>
      </c>
      <c r="K50" s="234">
        <v>0</v>
      </c>
      <c r="L50" s="232">
        <v>0</v>
      </c>
      <c r="M50" s="233">
        <v>2</v>
      </c>
      <c r="N50" s="234">
        <v>0</v>
      </c>
      <c r="O50" s="234">
        <v>0</v>
      </c>
      <c r="P50" s="232">
        <v>4</v>
      </c>
      <c r="Q50" s="233">
        <v>14</v>
      </c>
      <c r="R50" s="234">
        <v>0</v>
      </c>
      <c r="S50" s="234">
        <v>0</v>
      </c>
      <c r="T50" s="232">
        <v>1</v>
      </c>
      <c r="U50" s="233">
        <v>0</v>
      </c>
      <c r="V50" s="235">
        <f t="shared" si="5"/>
        <v>6</v>
      </c>
      <c r="W50" s="236">
        <f t="shared" si="6"/>
        <v>16</v>
      </c>
      <c r="X50" s="237">
        <f t="shared" si="7"/>
        <v>22</v>
      </c>
    </row>
    <row r="51" spans="1:24" x14ac:dyDescent="0.3">
      <c r="A51" s="202" t="s">
        <v>120</v>
      </c>
      <c r="B51" s="205" t="s">
        <v>119</v>
      </c>
      <c r="C51" s="205" t="s">
        <v>113</v>
      </c>
      <c r="D51" s="232">
        <v>0</v>
      </c>
      <c r="E51" s="233">
        <v>2</v>
      </c>
      <c r="F51" s="232">
        <v>5</v>
      </c>
      <c r="G51" s="233">
        <v>23</v>
      </c>
      <c r="H51" s="232">
        <v>0</v>
      </c>
      <c r="I51" s="233">
        <v>3</v>
      </c>
      <c r="J51" s="234">
        <v>2</v>
      </c>
      <c r="K51" s="234">
        <v>15</v>
      </c>
      <c r="L51" s="232">
        <v>7</v>
      </c>
      <c r="M51" s="233">
        <v>84</v>
      </c>
      <c r="N51" s="234">
        <v>0</v>
      </c>
      <c r="O51" s="234">
        <v>0</v>
      </c>
      <c r="P51" s="232">
        <v>119</v>
      </c>
      <c r="Q51" s="233">
        <v>788</v>
      </c>
      <c r="R51" s="234">
        <v>1</v>
      </c>
      <c r="S51" s="234">
        <v>14</v>
      </c>
      <c r="T51" s="232">
        <v>5</v>
      </c>
      <c r="U51" s="233">
        <v>13</v>
      </c>
      <c r="V51" s="235">
        <f t="shared" si="5"/>
        <v>139</v>
      </c>
      <c r="W51" s="236">
        <f t="shared" si="6"/>
        <v>942</v>
      </c>
      <c r="X51" s="237">
        <f t="shared" si="7"/>
        <v>1081</v>
      </c>
    </row>
    <row r="52" spans="1:24" x14ac:dyDescent="0.3">
      <c r="A52" s="202" t="s">
        <v>118</v>
      </c>
      <c r="B52" s="205" t="s">
        <v>25</v>
      </c>
      <c r="C52" s="205" t="s">
        <v>113</v>
      </c>
      <c r="D52" s="232">
        <v>4</v>
      </c>
      <c r="E52" s="233">
        <v>2</v>
      </c>
      <c r="F52" s="232">
        <v>8</v>
      </c>
      <c r="G52" s="233">
        <v>11</v>
      </c>
      <c r="H52" s="232">
        <v>0</v>
      </c>
      <c r="I52" s="233">
        <v>0</v>
      </c>
      <c r="J52" s="234">
        <v>3</v>
      </c>
      <c r="K52" s="234">
        <v>8</v>
      </c>
      <c r="L52" s="232">
        <v>28</v>
      </c>
      <c r="M52" s="233">
        <v>35</v>
      </c>
      <c r="N52" s="234">
        <v>0</v>
      </c>
      <c r="O52" s="234">
        <v>0</v>
      </c>
      <c r="P52" s="232">
        <v>257</v>
      </c>
      <c r="Q52" s="233">
        <v>214</v>
      </c>
      <c r="R52" s="234">
        <v>8</v>
      </c>
      <c r="S52" s="234">
        <v>10</v>
      </c>
      <c r="T52" s="232">
        <v>7</v>
      </c>
      <c r="U52" s="233">
        <v>2</v>
      </c>
      <c r="V52" s="235">
        <f t="shared" si="5"/>
        <v>315</v>
      </c>
      <c r="W52" s="236">
        <f t="shared" si="6"/>
        <v>282</v>
      </c>
      <c r="X52" s="237">
        <f t="shared" si="7"/>
        <v>597</v>
      </c>
    </row>
    <row r="53" spans="1:24" x14ac:dyDescent="0.3">
      <c r="A53" s="202" t="s">
        <v>117</v>
      </c>
      <c r="B53" s="205" t="s">
        <v>23</v>
      </c>
      <c r="C53" s="205" t="s">
        <v>113</v>
      </c>
      <c r="D53" s="232">
        <v>0</v>
      </c>
      <c r="E53" s="233">
        <v>0</v>
      </c>
      <c r="F53" s="232">
        <v>1</v>
      </c>
      <c r="G53" s="233">
        <v>5</v>
      </c>
      <c r="H53" s="232">
        <v>0</v>
      </c>
      <c r="I53" s="233">
        <v>0</v>
      </c>
      <c r="J53" s="234">
        <v>1</v>
      </c>
      <c r="K53" s="234">
        <v>2</v>
      </c>
      <c r="L53" s="232">
        <v>5</v>
      </c>
      <c r="M53" s="233">
        <v>8</v>
      </c>
      <c r="N53" s="234">
        <v>0</v>
      </c>
      <c r="O53" s="234">
        <v>0</v>
      </c>
      <c r="P53" s="232">
        <v>117</v>
      </c>
      <c r="Q53" s="233">
        <v>115</v>
      </c>
      <c r="R53" s="234">
        <v>2</v>
      </c>
      <c r="S53" s="234">
        <v>6</v>
      </c>
      <c r="T53" s="232">
        <v>2</v>
      </c>
      <c r="U53" s="233">
        <v>1</v>
      </c>
      <c r="V53" s="235">
        <f t="shared" si="5"/>
        <v>128</v>
      </c>
      <c r="W53" s="236">
        <f t="shared" si="6"/>
        <v>137</v>
      </c>
      <c r="X53" s="237">
        <f t="shared" si="7"/>
        <v>265</v>
      </c>
    </row>
    <row r="54" spans="1:24" x14ac:dyDescent="0.3">
      <c r="A54" s="202" t="s">
        <v>116</v>
      </c>
      <c r="B54" s="205" t="s">
        <v>115</v>
      </c>
      <c r="C54" s="205" t="s">
        <v>113</v>
      </c>
      <c r="D54" s="232">
        <v>2</v>
      </c>
      <c r="E54" s="233">
        <v>1</v>
      </c>
      <c r="F54" s="232">
        <v>3</v>
      </c>
      <c r="G54" s="233">
        <v>1</v>
      </c>
      <c r="H54" s="232">
        <v>0</v>
      </c>
      <c r="I54" s="233">
        <v>0</v>
      </c>
      <c r="J54" s="234">
        <v>4</v>
      </c>
      <c r="K54" s="234">
        <v>0</v>
      </c>
      <c r="L54" s="232">
        <v>3</v>
      </c>
      <c r="M54" s="233">
        <v>2</v>
      </c>
      <c r="N54" s="234">
        <v>0</v>
      </c>
      <c r="O54" s="234">
        <v>0</v>
      </c>
      <c r="P54" s="232">
        <v>65</v>
      </c>
      <c r="Q54" s="233">
        <v>11</v>
      </c>
      <c r="R54" s="234">
        <v>1</v>
      </c>
      <c r="S54" s="234">
        <v>0</v>
      </c>
      <c r="T54" s="232">
        <v>0</v>
      </c>
      <c r="U54" s="233">
        <v>0</v>
      </c>
      <c r="V54" s="235">
        <f t="shared" si="5"/>
        <v>78</v>
      </c>
      <c r="W54" s="236">
        <f t="shared" si="6"/>
        <v>15</v>
      </c>
      <c r="X54" s="237">
        <f t="shared" si="7"/>
        <v>93</v>
      </c>
    </row>
    <row r="55" spans="1:24" x14ac:dyDescent="0.3">
      <c r="A55" s="202" t="s">
        <v>114</v>
      </c>
      <c r="B55" s="205" t="s">
        <v>19</v>
      </c>
      <c r="C55" s="205" t="s">
        <v>113</v>
      </c>
      <c r="D55" s="232">
        <v>0</v>
      </c>
      <c r="E55" s="233">
        <v>0</v>
      </c>
      <c r="F55" s="232">
        <v>3</v>
      </c>
      <c r="G55" s="233">
        <v>2</v>
      </c>
      <c r="H55" s="232">
        <v>0</v>
      </c>
      <c r="I55" s="233">
        <v>0</v>
      </c>
      <c r="J55" s="234">
        <v>0</v>
      </c>
      <c r="K55" s="234">
        <v>1</v>
      </c>
      <c r="L55" s="232">
        <v>5</v>
      </c>
      <c r="M55" s="233">
        <v>3</v>
      </c>
      <c r="N55" s="234">
        <v>0</v>
      </c>
      <c r="O55" s="234">
        <v>0</v>
      </c>
      <c r="P55" s="232">
        <v>77</v>
      </c>
      <c r="Q55" s="233">
        <v>38</v>
      </c>
      <c r="R55" s="234">
        <v>3</v>
      </c>
      <c r="S55" s="234">
        <v>0</v>
      </c>
      <c r="T55" s="232">
        <v>2</v>
      </c>
      <c r="U55" s="233">
        <v>1</v>
      </c>
      <c r="V55" s="235">
        <f t="shared" si="5"/>
        <v>90</v>
      </c>
      <c r="W55" s="236">
        <f t="shared" si="6"/>
        <v>45</v>
      </c>
      <c r="X55" s="237">
        <f t="shared" si="7"/>
        <v>135</v>
      </c>
    </row>
    <row r="56" spans="1:24" s="209" customFormat="1" x14ac:dyDescent="0.3">
      <c r="A56" s="223" t="s">
        <v>702</v>
      </c>
      <c r="B56" s="222"/>
      <c r="C56" s="222"/>
      <c r="D56" s="238">
        <f t="shared" ref="D56:X56" si="8">SUM(D57:D64)</f>
        <v>0</v>
      </c>
      <c r="E56" s="239">
        <f t="shared" si="8"/>
        <v>0</v>
      </c>
      <c r="F56" s="238">
        <f t="shared" si="8"/>
        <v>0</v>
      </c>
      <c r="G56" s="239">
        <f t="shared" si="8"/>
        <v>0</v>
      </c>
      <c r="H56" s="238">
        <f t="shared" si="8"/>
        <v>0</v>
      </c>
      <c r="I56" s="239">
        <f t="shared" si="8"/>
        <v>0</v>
      </c>
      <c r="J56" s="240">
        <f t="shared" si="8"/>
        <v>0</v>
      </c>
      <c r="K56" s="240">
        <f t="shared" si="8"/>
        <v>0</v>
      </c>
      <c r="L56" s="238">
        <f t="shared" si="8"/>
        <v>0</v>
      </c>
      <c r="M56" s="239">
        <f t="shared" si="8"/>
        <v>2</v>
      </c>
      <c r="N56" s="240">
        <f t="shared" si="8"/>
        <v>0</v>
      </c>
      <c r="O56" s="240">
        <f t="shared" si="8"/>
        <v>0</v>
      </c>
      <c r="P56" s="238">
        <f t="shared" si="8"/>
        <v>1</v>
      </c>
      <c r="Q56" s="239">
        <f t="shared" si="8"/>
        <v>1</v>
      </c>
      <c r="R56" s="240">
        <f t="shared" si="8"/>
        <v>0</v>
      </c>
      <c r="S56" s="240">
        <f t="shared" si="8"/>
        <v>0</v>
      </c>
      <c r="T56" s="238">
        <f t="shared" si="8"/>
        <v>1</v>
      </c>
      <c r="U56" s="239">
        <f t="shared" si="8"/>
        <v>2</v>
      </c>
      <c r="V56" s="238">
        <f t="shared" si="8"/>
        <v>2</v>
      </c>
      <c r="W56" s="241">
        <f t="shared" si="8"/>
        <v>5</v>
      </c>
      <c r="X56" s="239">
        <f t="shared" si="8"/>
        <v>7</v>
      </c>
    </row>
    <row r="57" spans="1:24" ht="13.8" customHeight="1" x14ac:dyDescent="0.3">
      <c r="A57" s="202" t="s">
        <v>698</v>
      </c>
      <c r="B57" s="205" t="s">
        <v>99</v>
      </c>
      <c r="C57" s="205" t="s">
        <v>109</v>
      </c>
      <c r="D57" s="232">
        <v>0</v>
      </c>
      <c r="E57" s="233">
        <v>0</v>
      </c>
      <c r="F57" s="232">
        <v>0</v>
      </c>
      <c r="G57" s="233">
        <v>0</v>
      </c>
      <c r="H57" s="232">
        <v>0</v>
      </c>
      <c r="I57" s="233">
        <v>0</v>
      </c>
      <c r="J57" s="234">
        <v>0</v>
      </c>
      <c r="K57" s="234">
        <v>0</v>
      </c>
      <c r="L57" s="232">
        <v>0</v>
      </c>
      <c r="M57" s="233">
        <v>0</v>
      </c>
      <c r="N57" s="234">
        <v>0</v>
      </c>
      <c r="O57" s="234">
        <v>0</v>
      </c>
      <c r="P57" s="232">
        <v>0</v>
      </c>
      <c r="Q57" s="233">
        <v>0</v>
      </c>
      <c r="R57" s="234">
        <v>0</v>
      </c>
      <c r="S57" s="234">
        <v>0</v>
      </c>
      <c r="T57" s="232">
        <v>0</v>
      </c>
      <c r="U57" s="233">
        <v>0</v>
      </c>
      <c r="V57" s="235">
        <f t="shared" ref="V57:W64" si="9">D57+F57+H57+J57+L57+N57+P57+R57+T57</f>
        <v>0</v>
      </c>
      <c r="W57" s="236">
        <f t="shared" si="9"/>
        <v>0</v>
      </c>
      <c r="X57" s="237">
        <f t="shared" ref="X57:X64" si="10">V57+W57</f>
        <v>0</v>
      </c>
    </row>
    <row r="58" spans="1:24" ht="13.8" customHeight="1" x14ac:dyDescent="0.3">
      <c r="A58" s="202" t="s">
        <v>692</v>
      </c>
      <c r="B58" s="205" t="s">
        <v>88</v>
      </c>
      <c r="C58" s="205" t="s">
        <v>109</v>
      </c>
      <c r="D58" s="232">
        <v>0</v>
      </c>
      <c r="E58" s="233">
        <v>0</v>
      </c>
      <c r="F58" s="232">
        <v>0</v>
      </c>
      <c r="G58" s="233">
        <v>0</v>
      </c>
      <c r="H58" s="232">
        <v>0</v>
      </c>
      <c r="I58" s="233">
        <v>0</v>
      </c>
      <c r="J58" s="234">
        <v>0</v>
      </c>
      <c r="K58" s="234">
        <v>0</v>
      </c>
      <c r="L58" s="232">
        <v>0</v>
      </c>
      <c r="M58" s="233">
        <v>0</v>
      </c>
      <c r="N58" s="234">
        <v>0</v>
      </c>
      <c r="O58" s="234">
        <v>0</v>
      </c>
      <c r="P58" s="232">
        <v>0</v>
      </c>
      <c r="Q58" s="233">
        <v>0</v>
      </c>
      <c r="R58" s="234">
        <v>0</v>
      </c>
      <c r="S58" s="234">
        <v>0</v>
      </c>
      <c r="T58" s="232">
        <v>0</v>
      </c>
      <c r="U58" s="233">
        <v>0</v>
      </c>
      <c r="V58" s="235">
        <f t="shared" si="9"/>
        <v>0</v>
      </c>
      <c r="W58" s="236">
        <f t="shared" si="9"/>
        <v>0</v>
      </c>
      <c r="X58" s="237">
        <f t="shared" si="10"/>
        <v>0</v>
      </c>
    </row>
    <row r="59" spans="1:24" ht="13.8" customHeight="1" x14ac:dyDescent="0.3">
      <c r="A59" s="202" t="s">
        <v>693</v>
      </c>
      <c r="B59" s="205" t="s">
        <v>88</v>
      </c>
      <c r="C59" s="205" t="s">
        <v>109</v>
      </c>
      <c r="D59" s="232">
        <v>0</v>
      </c>
      <c r="E59" s="233">
        <v>0</v>
      </c>
      <c r="F59" s="232">
        <v>0</v>
      </c>
      <c r="G59" s="233">
        <v>0</v>
      </c>
      <c r="H59" s="232">
        <v>0</v>
      </c>
      <c r="I59" s="233">
        <v>0</v>
      </c>
      <c r="J59" s="234">
        <v>0</v>
      </c>
      <c r="K59" s="234">
        <v>0</v>
      </c>
      <c r="L59" s="232">
        <v>0</v>
      </c>
      <c r="M59" s="233">
        <v>1</v>
      </c>
      <c r="N59" s="234">
        <v>0</v>
      </c>
      <c r="O59" s="234">
        <v>0</v>
      </c>
      <c r="P59" s="232">
        <v>0</v>
      </c>
      <c r="Q59" s="233">
        <v>1</v>
      </c>
      <c r="R59" s="234">
        <v>0</v>
      </c>
      <c r="S59" s="234">
        <v>0</v>
      </c>
      <c r="T59" s="232">
        <v>0</v>
      </c>
      <c r="U59" s="233">
        <v>2</v>
      </c>
      <c r="V59" s="235">
        <f t="shared" si="9"/>
        <v>0</v>
      </c>
      <c r="W59" s="236">
        <f t="shared" si="9"/>
        <v>4</v>
      </c>
      <c r="X59" s="237">
        <f t="shared" si="10"/>
        <v>4</v>
      </c>
    </row>
    <row r="60" spans="1:24" x14ac:dyDescent="0.3">
      <c r="A60" s="202" t="s">
        <v>112</v>
      </c>
      <c r="B60" s="205" t="s">
        <v>83</v>
      </c>
      <c r="C60" s="205" t="s">
        <v>109</v>
      </c>
      <c r="D60" s="232">
        <v>0</v>
      </c>
      <c r="E60" s="233">
        <v>0</v>
      </c>
      <c r="F60" s="232">
        <v>0</v>
      </c>
      <c r="G60" s="233">
        <v>0</v>
      </c>
      <c r="H60" s="232">
        <v>0</v>
      </c>
      <c r="I60" s="233">
        <v>0</v>
      </c>
      <c r="J60" s="234">
        <v>0</v>
      </c>
      <c r="K60" s="234">
        <v>0</v>
      </c>
      <c r="L60" s="232">
        <v>0</v>
      </c>
      <c r="M60" s="233">
        <v>1</v>
      </c>
      <c r="N60" s="234">
        <v>0</v>
      </c>
      <c r="O60" s="234">
        <v>0</v>
      </c>
      <c r="P60" s="232">
        <v>0</v>
      </c>
      <c r="Q60" s="233">
        <v>0</v>
      </c>
      <c r="R60" s="234">
        <v>0</v>
      </c>
      <c r="S60" s="234">
        <v>0</v>
      </c>
      <c r="T60" s="232">
        <v>0</v>
      </c>
      <c r="U60" s="233">
        <v>0</v>
      </c>
      <c r="V60" s="235">
        <f t="shared" si="9"/>
        <v>0</v>
      </c>
      <c r="W60" s="236">
        <f t="shared" si="9"/>
        <v>1</v>
      </c>
      <c r="X60" s="237">
        <f t="shared" si="10"/>
        <v>1</v>
      </c>
    </row>
    <row r="61" spans="1:24" x14ac:dyDescent="0.3">
      <c r="A61" s="202" t="s">
        <v>694</v>
      </c>
      <c r="B61" s="205" t="s">
        <v>71</v>
      </c>
      <c r="C61" s="205" t="s">
        <v>109</v>
      </c>
      <c r="D61" s="232">
        <v>0</v>
      </c>
      <c r="E61" s="233">
        <v>0</v>
      </c>
      <c r="F61" s="232">
        <v>0</v>
      </c>
      <c r="G61" s="233">
        <v>0</v>
      </c>
      <c r="H61" s="232">
        <v>0</v>
      </c>
      <c r="I61" s="233">
        <v>0</v>
      </c>
      <c r="J61" s="234">
        <v>0</v>
      </c>
      <c r="K61" s="234">
        <v>0</v>
      </c>
      <c r="L61" s="232">
        <v>0</v>
      </c>
      <c r="M61" s="233">
        <v>0</v>
      </c>
      <c r="N61" s="234">
        <v>0</v>
      </c>
      <c r="O61" s="234">
        <v>0</v>
      </c>
      <c r="P61" s="232">
        <v>0</v>
      </c>
      <c r="Q61" s="233">
        <v>0</v>
      </c>
      <c r="R61" s="234">
        <v>0</v>
      </c>
      <c r="S61" s="234">
        <v>0</v>
      </c>
      <c r="T61" s="232">
        <v>0</v>
      </c>
      <c r="U61" s="233">
        <v>0</v>
      </c>
      <c r="V61" s="235">
        <f t="shared" si="9"/>
        <v>0</v>
      </c>
      <c r="W61" s="236">
        <f t="shared" si="9"/>
        <v>0</v>
      </c>
      <c r="X61" s="237">
        <f t="shared" si="10"/>
        <v>0</v>
      </c>
    </row>
    <row r="62" spans="1:24" x14ac:dyDescent="0.3">
      <c r="A62" s="202" t="s">
        <v>111</v>
      </c>
      <c r="B62" s="205" t="s">
        <v>110</v>
      </c>
      <c r="C62" s="205" t="s">
        <v>109</v>
      </c>
      <c r="D62" s="232">
        <v>0</v>
      </c>
      <c r="E62" s="233">
        <v>0</v>
      </c>
      <c r="F62" s="232">
        <v>0</v>
      </c>
      <c r="G62" s="233">
        <v>0</v>
      </c>
      <c r="H62" s="232">
        <v>0</v>
      </c>
      <c r="I62" s="233">
        <v>0</v>
      </c>
      <c r="J62" s="234">
        <v>0</v>
      </c>
      <c r="K62" s="234">
        <v>0</v>
      </c>
      <c r="L62" s="232">
        <v>0</v>
      </c>
      <c r="M62" s="233">
        <v>0</v>
      </c>
      <c r="N62" s="234">
        <v>0</v>
      </c>
      <c r="O62" s="234">
        <v>0</v>
      </c>
      <c r="P62" s="232">
        <v>1</v>
      </c>
      <c r="Q62" s="233">
        <v>0</v>
      </c>
      <c r="R62" s="234">
        <v>0</v>
      </c>
      <c r="S62" s="234">
        <v>0</v>
      </c>
      <c r="T62" s="232">
        <v>1</v>
      </c>
      <c r="U62" s="233">
        <v>0</v>
      </c>
      <c r="V62" s="235">
        <f t="shared" si="9"/>
        <v>2</v>
      </c>
      <c r="W62" s="236">
        <f t="shared" si="9"/>
        <v>0</v>
      </c>
      <c r="X62" s="237">
        <f t="shared" si="10"/>
        <v>2</v>
      </c>
    </row>
    <row r="63" spans="1:24" x14ac:dyDescent="0.3">
      <c r="A63" s="202" t="s">
        <v>696</v>
      </c>
      <c r="B63" s="205" t="s">
        <v>695</v>
      </c>
      <c r="C63" s="205" t="s">
        <v>109</v>
      </c>
      <c r="D63" s="232">
        <v>0</v>
      </c>
      <c r="E63" s="233">
        <v>0</v>
      </c>
      <c r="F63" s="232">
        <v>0</v>
      </c>
      <c r="G63" s="233">
        <v>0</v>
      </c>
      <c r="H63" s="232">
        <v>0</v>
      </c>
      <c r="I63" s="233">
        <v>0</v>
      </c>
      <c r="J63" s="234">
        <v>0</v>
      </c>
      <c r="K63" s="234">
        <v>0</v>
      </c>
      <c r="L63" s="232">
        <v>0</v>
      </c>
      <c r="M63" s="233">
        <v>0</v>
      </c>
      <c r="N63" s="234">
        <v>0</v>
      </c>
      <c r="O63" s="234">
        <v>0</v>
      </c>
      <c r="P63" s="232">
        <v>0</v>
      </c>
      <c r="Q63" s="233">
        <v>0</v>
      </c>
      <c r="R63" s="234">
        <v>0</v>
      </c>
      <c r="S63" s="234">
        <v>0</v>
      </c>
      <c r="T63" s="232">
        <v>0</v>
      </c>
      <c r="U63" s="233">
        <v>0</v>
      </c>
      <c r="V63" s="235">
        <f t="shared" si="9"/>
        <v>0</v>
      </c>
      <c r="W63" s="236">
        <f t="shared" si="9"/>
        <v>0</v>
      </c>
      <c r="X63" s="237">
        <f t="shared" si="10"/>
        <v>0</v>
      </c>
    </row>
    <row r="64" spans="1:24" x14ac:dyDescent="0.3">
      <c r="A64" s="202" t="s">
        <v>697</v>
      </c>
      <c r="B64" s="205" t="s">
        <v>695</v>
      </c>
      <c r="C64" s="205" t="s">
        <v>109</v>
      </c>
      <c r="D64" s="232">
        <v>0</v>
      </c>
      <c r="E64" s="233">
        <v>0</v>
      </c>
      <c r="F64" s="232">
        <v>0</v>
      </c>
      <c r="G64" s="233">
        <v>0</v>
      </c>
      <c r="H64" s="232">
        <v>0</v>
      </c>
      <c r="I64" s="233">
        <v>0</v>
      </c>
      <c r="J64" s="234">
        <v>0</v>
      </c>
      <c r="K64" s="234">
        <v>0</v>
      </c>
      <c r="L64" s="232">
        <v>0</v>
      </c>
      <c r="M64" s="233">
        <v>0</v>
      </c>
      <c r="N64" s="234">
        <v>0</v>
      </c>
      <c r="O64" s="234">
        <v>0</v>
      </c>
      <c r="P64" s="232">
        <v>0</v>
      </c>
      <c r="Q64" s="233">
        <v>0</v>
      </c>
      <c r="R64" s="234">
        <v>0</v>
      </c>
      <c r="S64" s="234">
        <v>0</v>
      </c>
      <c r="T64" s="232">
        <v>0</v>
      </c>
      <c r="U64" s="233">
        <v>0</v>
      </c>
      <c r="V64" s="235">
        <f t="shared" si="9"/>
        <v>0</v>
      </c>
      <c r="W64" s="236">
        <f t="shared" si="9"/>
        <v>0</v>
      </c>
      <c r="X64" s="237">
        <f t="shared" si="10"/>
        <v>0</v>
      </c>
    </row>
    <row r="65" spans="1:24" x14ac:dyDescent="0.3">
      <c r="A65" s="223" t="s">
        <v>108</v>
      </c>
      <c r="B65" s="222"/>
      <c r="C65" s="222"/>
      <c r="D65" s="238">
        <f t="shared" ref="D65:X65" si="11">SUM(D66:D111)</f>
        <v>142</v>
      </c>
      <c r="E65" s="239">
        <f t="shared" si="11"/>
        <v>88</v>
      </c>
      <c r="F65" s="238">
        <f t="shared" si="11"/>
        <v>16</v>
      </c>
      <c r="G65" s="239">
        <f t="shared" si="11"/>
        <v>25</v>
      </c>
      <c r="H65" s="238">
        <f t="shared" si="11"/>
        <v>2</v>
      </c>
      <c r="I65" s="239">
        <f t="shared" si="11"/>
        <v>1</v>
      </c>
      <c r="J65" s="240">
        <f t="shared" si="11"/>
        <v>11</v>
      </c>
      <c r="K65" s="240">
        <f t="shared" si="11"/>
        <v>19</v>
      </c>
      <c r="L65" s="238">
        <f t="shared" si="11"/>
        <v>39</v>
      </c>
      <c r="M65" s="239">
        <f t="shared" si="11"/>
        <v>118</v>
      </c>
      <c r="N65" s="240">
        <f t="shared" si="11"/>
        <v>0</v>
      </c>
      <c r="O65" s="240">
        <f t="shared" si="11"/>
        <v>1</v>
      </c>
      <c r="P65" s="238">
        <f t="shared" si="11"/>
        <v>431</v>
      </c>
      <c r="Q65" s="239">
        <f t="shared" si="11"/>
        <v>728</v>
      </c>
      <c r="R65" s="240">
        <f t="shared" si="11"/>
        <v>11</v>
      </c>
      <c r="S65" s="240">
        <f t="shared" si="11"/>
        <v>25</v>
      </c>
      <c r="T65" s="238">
        <f t="shared" si="11"/>
        <v>7</v>
      </c>
      <c r="U65" s="239">
        <f t="shared" si="11"/>
        <v>20</v>
      </c>
      <c r="V65" s="238">
        <f t="shared" si="11"/>
        <v>659</v>
      </c>
      <c r="W65" s="241">
        <f t="shared" si="11"/>
        <v>1025</v>
      </c>
      <c r="X65" s="239">
        <f t="shared" si="11"/>
        <v>1684</v>
      </c>
    </row>
    <row r="66" spans="1:24" x14ac:dyDescent="0.3">
      <c r="A66" s="202" t="s">
        <v>107</v>
      </c>
      <c r="B66" s="205" t="s">
        <v>10</v>
      </c>
      <c r="C66" s="205" t="s">
        <v>18</v>
      </c>
      <c r="D66" s="232">
        <v>2</v>
      </c>
      <c r="E66" s="233">
        <v>1</v>
      </c>
      <c r="F66" s="232">
        <v>0</v>
      </c>
      <c r="G66" s="233">
        <v>1</v>
      </c>
      <c r="H66" s="232">
        <v>0</v>
      </c>
      <c r="I66" s="233">
        <v>0</v>
      </c>
      <c r="J66" s="234">
        <v>0</v>
      </c>
      <c r="K66" s="234">
        <v>1</v>
      </c>
      <c r="L66" s="232">
        <v>1</v>
      </c>
      <c r="M66" s="233">
        <v>4</v>
      </c>
      <c r="N66" s="234">
        <v>0</v>
      </c>
      <c r="O66" s="234">
        <v>0</v>
      </c>
      <c r="P66" s="232">
        <v>8</v>
      </c>
      <c r="Q66" s="233">
        <v>18</v>
      </c>
      <c r="R66" s="234">
        <v>0</v>
      </c>
      <c r="S66" s="234">
        <v>0</v>
      </c>
      <c r="T66" s="232">
        <v>3</v>
      </c>
      <c r="U66" s="233">
        <v>8</v>
      </c>
      <c r="V66" s="235">
        <f t="shared" ref="V66:V111" si="12">D66+F66+H66+J66+L66+N66+P66+R66+T66</f>
        <v>14</v>
      </c>
      <c r="W66" s="236">
        <f t="shared" ref="W66:W111" si="13">E66+G66+I66+K66+M66+O66+Q66+S66+U66</f>
        <v>33</v>
      </c>
      <c r="X66" s="237">
        <f t="shared" ref="X66:X111" si="14">V66+W66</f>
        <v>47</v>
      </c>
    </row>
    <row r="67" spans="1:24" x14ac:dyDescent="0.3">
      <c r="A67" s="202" t="s">
        <v>106</v>
      </c>
      <c r="B67" s="205" t="s">
        <v>105</v>
      </c>
      <c r="C67" s="205" t="s">
        <v>18</v>
      </c>
      <c r="D67" s="232">
        <v>5</v>
      </c>
      <c r="E67" s="233">
        <v>5</v>
      </c>
      <c r="F67" s="232">
        <v>0</v>
      </c>
      <c r="G67" s="233">
        <v>0</v>
      </c>
      <c r="H67" s="232">
        <v>0</v>
      </c>
      <c r="I67" s="233">
        <v>0</v>
      </c>
      <c r="J67" s="234">
        <v>0</v>
      </c>
      <c r="K67" s="234">
        <v>0</v>
      </c>
      <c r="L67" s="232">
        <v>2</v>
      </c>
      <c r="M67" s="233">
        <v>1</v>
      </c>
      <c r="N67" s="234">
        <v>0</v>
      </c>
      <c r="O67" s="234">
        <v>0</v>
      </c>
      <c r="P67" s="232">
        <v>9</v>
      </c>
      <c r="Q67" s="233">
        <v>15</v>
      </c>
      <c r="R67" s="234">
        <v>0</v>
      </c>
      <c r="S67" s="234">
        <v>0</v>
      </c>
      <c r="T67" s="232">
        <v>0</v>
      </c>
      <c r="U67" s="233">
        <v>0</v>
      </c>
      <c r="V67" s="235">
        <f t="shared" si="12"/>
        <v>16</v>
      </c>
      <c r="W67" s="236">
        <f t="shared" si="13"/>
        <v>21</v>
      </c>
      <c r="X67" s="237">
        <f t="shared" si="14"/>
        <v>37</v>
      </c>
    </row>
    <row r="68" spans="1:24" x14ac:dyDescent="0.3">
      <c r="A68" s="202" t="s">
        <v>104</v>
      </c>
      <c r="B68" s="205" t="s">
        <v>103</v>
      </c>
      <c r="C68" s="205" t="s">
        <v>18</v>
      </c>
      <c r="D68" s="232">
        <v>0</v>
      </c>
      <c r="E68" s="233">
        <v>0</v>
      </c>
      <c r="F68" s="232">
        <v>0</v>
      </c>
      <c r="G68" s="233">
        <v>0</v>
      </c>
      <c r="H68" s="232">
        <v>0</v>
      </c>
      <c r="I68" s="233">
        <v>0</v>
      </c>
      <c r="J68" s="234">
        <v>0</v>
      </c>
      <c r="K68" s="234">
        <v>0</v>
      </c>
      <c r="L68" s="232">
        <v>0</v>
      </c>
      <c r="M68" s="233">
        <v>0</v>
      </c>
      <c r="N68" s="234">
        <v>0</v>
      </c>
      <c r="O68" s="234">
        <v>0</v>
      </c>
      <c r="P68" s="232">
        <v>1</v>
      </c>
      <c r="Q68" s="233">
        <v>1</v>
      </c>
      <c r="R68" s="234">
        <v>0</v>
      </c>
      <c r="S68" s="234">
        <v>0</v>
      </c>
      <c r="T68" s="232">
        <v>0</v>
      </c>
      <c r="U68" s="233">
        <v>0</v>
      </c>
      <c r="V68" s="235">
        <f t="shared" si="12"/>
        <v>1</v>
      </c>
      <c r="W68" s="236">
        <f t="shared" si="13"/>
        <v>1</v>
      </c>
      <c r="X68" s="237">
        <f t="shared" si="14"/>
        <v>2</v>
      </c>
    </row>
    <row r="69" spans="1:24" x14ac:dyDescent="0.3">
      <c r="A69" s="202" t="s">
        <v>102</v>
      </c>
      <c r="B69" s="205" t="s">
        <v>101</v>
      </c>
      <c r="C69" s="205" t="s">
        <v>18</v>
      </c>
      <c r="D69" s="232">
        <v>0</v>
      </c>
      <c r="E69" s="233">
        <v>3</v>
      </c>
      <c r="F69" s="232">
        <v>0</v>
      </c>
      <c r="G69" s="233">
        <v>0</v>
      </c>
      <c r="H69" s="232">
        <v>0</v>
      </c>
      <c r="I69" s="233">
        <v>0</v>
      </c>
      <c r="J69" s="234">
        <v>0</v>
      </c>
      <c r="K69" s="234">
        <v>0</v>
      </c>
      <c r="L69" s="232">
        <v>0</v>
      </c>
      <c r="M69" s="233">
        <v>3</v>
      </c>
      <c r="N69" s="234">
        <v>0</v>
      </c>
      <c r="O69" s="234">
        <v>0</v>
      </c>
      <c r="P69" s="232">
        <v>6</v>
      </c>
      <c r="Q69" s="233">
        <v>12</v>
      </c>
      <c r="R69" s="234">
        <v>1</v>
      </c>
      <c r="S69" s="234">
        <v>1</v>
      </c>
      <c r="T69" s="232">
        <v>0</v>
      </c>
      <c r="U69" s="233">
        <v>0</v>
      </c>
      <c r="V69" s="235">
        <f t="shared" si="12"/>
        <v>7</v>
      </c>
      <c r="W69" s="236">
        <f t="shared" si="13"/>
        <v>19</v>
      </c>
      <c r="X69" s="237">
        <f t="shared" si="14"/>
        <v>26</v>
      </c>
    </row>
    <row r="70" spans="1:24" x14ac:dyDescent="0.3">
      <c r="A70" s="202" t="s">
        <v>100</v>
      </c>
      <c r="B70" s="205" t="s">
        <v>99</v>
      </c>
      <c r="C70" s="205" t="s">
        <v>18</v>
      </c>
      <c r="D70" s="232">
        <v>0</v>
      </c>
      <c r="E70" s="233">
        <v>5</v>
      </c>
      <c r="F70" s="232">
        <v>1</v>
      </c>
      <c r="G70" s="233">
        <v>0</v>
      </c>
      <c r="H70" s="232">
        <v>0</v>
      </c>
      <c r="I70" s="233">
        <v>0</v>
      </c>
      <c r="J70" s="234">
        <v>0</v>
      </c>
      <c r="K70" s="234">
        <v>0</v>
      </c>
      <c r="L70" s="232">
        <v>2</v>
      </c>
      <c r="M70" s="233">
        <v>2</v>
      </c>
      <c r="N70" s="234">
        <v>0</v>
      </c>
      <c r="O70" s="234">
        <v>1</v>
      </c>
      <c r="P70" s="232">
        <v>5</v>
      </c>
      <c r="Q70" s="233">
        <v>3</v>
      </c>
      <c r="R70" s="234">
        <v>0</v>
      </c>
      <c r="S70" s="234">
        <v>1</v>
      </c>
      <c r="T70" s="232">
        <v>0</v>
      </c>
      <c r="U70" s="233">
        <v>0</v>
      </c>
      <c r="V70" s="235">
        <f t="shared" si="12"/>
        <v>8</v>
      </c>
      <c r="W70" s="236">
        <f t="shared" si="13"/>
        <v>12</v>
      </c>
      <c r="X70" s="237">
        <f t="shared" si="14"/>
        <v>20</v>
      </c>
    </row>
    <row r="71" spans="1:24" x14ac:dyDescent="0.3">
      <c r="A71" s="206" t="s">
        <v>98</v>
      </c>
      <c r="B71" s="205" t="s">
        <v>97</v>
      </c>
      <c r="C71" s="205" t="s">
        <v>18</v>
      </c>
      <c r="D71" s="232">
        <v>5</v>
      </c>
      <c r="E71" s="233">
        <v>2</v>
      </c>
      <c r="F71" s="232">
        <v>0</v>
      </c>
      <c r="G71" s="233">
        <v>0</v>
      </c>
      <c r="H71" s="232">
        <v>0</v>
      </c>
      <c r="I71" s="233">
        <v>0</v>
      </c>
      <c r="J71" s="234">
        <v>0</v>
      </c>
      <c r="K71" s="234">
        <v>0</v>
      </c>
      <c r="L71" s="232">
        <v>0</v>
      </c>
      <c r="M71" s="233">
        <v>0</v>
      </c>
      <c r="N71" s="234">
        <v>0</v>
      </c>
      <c r="O71" s="234">
        <v>0</v>
      </c>
      <c r="P71" s="232">
        <v>6</v>
      </c>
      <c r="Q71" s="233">
        <v>0</v>
      </c>
      <c r="R71" s="234">
        <v>1</v>
      </c>
      <c r="S71" s="234">
        <v>0</v>
      </c>
      <c r="T71" s="232">
        <v>0</v>
      </c>
      <c r="U71" s="233">
        <v>0</v>
      </c>
      <c r="V71" s="235">
        <f t="shared" si="12"/>
        <v>12</v>
      </c>
      <c r="W71" s="236">
        <f t="shared" si="13"/>
        <v>2</v>
      </c>
      <c r="X71" s="237">
        <f t="shared" si="14"/>
        <v>14</v>
      </c>
    </row>
    <row r="72" spans="1:24" x14ac:dyDescent="0.3">
      <c r="A72" s="202" t="s">
        <v>96</v>
      </c>
      <c r="B72" s="205" t="s">
        <v>95</v>
      </c>
      <c r="C72" s="205" t="s">
        <v>18</v>
      </c>
      <c r="D72" s="232">
        <v>13</v>
      </c>
      <c r="E72" s="233">
        <v>10</v>
      </c>
      <c r="F72" s="232">
        <v>0</v>
      </c>
      <c r="G72" s="233">
        <v>0</v>
      </c>
      <c r="H72" s="232">
        <v>0</v>
      </c>
      <c r="I72" s="233">
        <v>0</v>
      </c>
      <c r="J72" s="234">
        <v>0</v>
      </c>
      <c r="K72" s="234">
        <v>1</v>
      </c>
      <c r="L72" s="232">
        <v>0</v>
      </c>
      <c r="M72" s="233">
        <v>0</v>
      </c>
      <c r="N72" s="234">
        <v>0</v>
      </c>
      <c r="O72" s="234">
        <v>0</v>
      </c>
      <c r="P72" s="232">
        <v>7</v>
      </c>
      <c r="Q72" s="233">
        <v>1</v>
      </c>
      <c r="R72" s="234">
        <v>1</v>
      </c>
      <c r="S72" s="234">
        <v>0</v>
      </c>
      <c r="T72" s="232">
        <v>0</v>
      </c>
      <c r="U72" s="233">
        <v>0</v>
      </c>
      <c r="V72" s="235">
        <f t="shared" si="12"/>
        <v>21</v>
      </c>
      <c r="W72" s="236">
        <f t="shared" si="13"/>
        <v>12</v>
      </c>
      <c r="X72" s="237">
        <f t="shared" si="14"/>
        <v>33</v>
      </c>
    </row>
    <row r="73" spans="1:24" x14ac:dyDescent="0.3">
      <c r="A73" s="202" t="s">
        <v>94</v>
      </c>
      <c r="B73" s="205" t="s">
        <v>93</v>
      </c>
      <c r="C73" s="205" t="s">
        <v>18</v>
      </c>
      <c r="D73" s="232">
        <v>1</v>
      </c>
      <c r="E73" s="233">
        <v>0</v>
      </c>
      <c r="F73" s="232">
        <v>0</v>
      </c>
      <c r="G73" s="233">
        <v>0</v>
      </c>
      <c r="H73" s="232">
        <v>0</v>
      </c>
      <c r="I73" s="233">
        <v>0</v>
      </c>
      <c r="J73" s="234">
        <v>0</v>
      </c>
      <c r="K73" s="234">
        <v>1</v>
      </c>
      <c r="L73" s="232">
        <v>0</v>
      </c>
      <c r="M73" s="233">
        <v>1</v>
      </c>
      <c r="N73" s="234">
        <v>0</v>
      </c>
      <c r="O73" s="234">
        <v>0</v>
      </c>
      <c r="P73" s="232">
        <v>4</v>
      </c>
      <c r="Q73" s="233">
        <v>28</v>
      </c>
      <c r="R73" s="234">
        <v>1</v>
      </c>
      <c r="S73" s="234">
        <v>2</v>
      </c>
      <c r="T73" s="232">
        <v>0</v>
      </c>
      <c r="U73" s="233">
        <v>1</v>
      </c>
      <c r="V73" s="235">
        <f t="shared" si="12"/>
        <v>6</v>
      </c>
      <c r="W73" s="236">
        <f t="shared" si="13"/>
        <v>33</v>
      </c>
      <c r="X73" s="237">
        <f t="shared" si="14"/>
        <v>39</v>
      </c>
    </row>
    <row r="74" spans="1:24" x14ac:dyDescent="0.3">
      <c r="A74" s="202" t="s">
        <v>92</v>
      </c>
      <c r="B74" s="205" t="s">
        <v>8</v>
      </c>
      <c r="C74" s="205" t="s">
        <v>18</v>
      </c>
      <c r="D74" s="232">
        <v>0</v>
      </c>
      <c r="E74" s="233">
        <v>0</v>
      </c>
      <c r="F74" s="232">
        <v>1</v>
      </c>
      <c r="G74" s="233">
        <v>0</v>
      </c>
      <c r="H74" s="232">
        <v>0</v>
      </c>
      <c r="I74" s="233">
        <v>0</v>
      </c>
      <c r="J74" s="234">
        <v>0</v>
      </c>
      <c r="K74" s="234">
        <v>0</v>
      </c>
      <c r="L74" s="232">
        <v>0</v>
      </c>
      <c r="M74" s="233">
        <v>2</v>
      </c>
      <c r="N74" s="234">
        <v>0</v>
      </c>
      <c r="O74" s="234">
        <v>0</v>
      </c>
      <c r="P74" s="232">
        <v>15</v>
      </c>
      <c r="Q74" s="233">
        <v>20</v>
      </c>
      <c r="R74" s="234">
        <v>0</v>
      </c>
      <c r="S74" s="234">
        <v>1</v>
      </c>
      <c r="T74" s="232">
        <v>0</v>
      </c>
      <c r="U74" s="233">
        <v>0</v>
      </c>
      <c r="V74" s="235">
        <f t="shared" si="12"/>
        <v>16</v>
      </c>
      <c r="W74" s="236">
        <f t="shared" si="13"/>
        <v>23</v>
      </c>
      <c r="X74" s="237">
        <f t="shared" si="14"/>
        <v>39</v>
      </c>
    </row>
    <row r="75" spans="1:24" x14ac:dyDescent="0.3">
      <c r="A75" s="202" t="s">
        <v>91</v>
      </c>
      <c r="B75" s="205" t="s">
        <v>90</v>
      </c>
      <c r="C75" s="205" t="s">
        <v>18</v>
      </c>
      <c r="D75" s="232">
        <v>1</v>
      </c>
      <c r="E75" s="233">
        <v>0</v>
      </c>
      <c r="F75" s="232">
        <v>1</v>
      </c>
      <c r="G75" s="233">
        <v>2</v>
      </c>
      <c r="H75" s="232">
        <v>0</v>
      </c>
      <c r="I75" s="233">
        <v>1</v>
      </c>
      <c r="J75" s="234">
        <v>0</v>
      </c>
      <c r="K75" s="234">
        <v>0</v>
      </c>
      <c r="L75" s="232">
        <v>6</v>
      </c>
      <c r="M75" s="233">
        <v>13</v>
      </c>
      <c r="N75" s="234">
        <v>0</v>
      </c>
      <c r="O75" s="234">
        <v>0</v>
      </c>
      <c r="P75" s="232">
        <v>4</v>
      </c>
      <c r="Q75" s="233">
        <v>28</v>
      </c>
      <c r="R75" s="234">
        <v>0</v>
      </c>
      <c r="S75" s="234">
        <v>1</v>
      </c>
      <c r="T75" s="232">
        <v>0</v>
      </c>
      <c r="U75" s="233">
        <v>0</v>
      </c>
      <c r="V75" s="235">
        <f t="shared" si="12"/>
        <v>12</v>
      </c>
      <c r="W75" s="236">
        <f t="shared" si="13"/>
        <v>45</v>
      </c>
      <c r="X75" s="237">
        <f t="shared" si="14"/>
        <v>57</v>
      </c>
    </row>
    <row r="76" spans="1:24" x14ac:dyDescent="0.3">
      <c r="A76" s="202" t="s">
        <v>89</v>
      </c>
      <c r="B76" s="205" t="s">
        <v>88</v>
      </c>
      <c r="C76" s="205" t="s">
        <v>18</v>
      </c>
      <c r="D76" s="232">
        <v>0</v>
      </c>
      <c r="E76" s="233">
        <v>0</v>
      </c>
      <c r="F76" s="232">
        <v>0</v>
      </c>
      <c r="G76" s="233">
        <v>0</v>
      </c>
      <c r="H76" s="232">
        <v>0</v>
      </c>
      <c r="I76" s="233">
        <v>0</v>
      </c>
      <c r="J76" s="234">
        <v>0</v>
      </c>
      <c r="K76" s="234">
        <v>1</v>
      </c>
      <c r="L76" s="232">
        <v>2</v>
      </c>
      <c r="M76" s="233">
        <v>4</v>
      </c>
      <c r="N76" s="234">
        <v>0</v>
      </c>
      <c r="O76" s="234">
        <v>0</v>
      </c>
      <c r="P76" s="232">
        <v>12</v>
      </c>
      <c r="Q76" s="233">
        <v>22</v>
      </c>
      <c r="R76" s="234">
        <v>1</v>
      </c>
      <c r="S76" s="234">
        <v>1</v>
      </c>
      <c r="T76" s="232">
        <v>0</v>
      </c>
      <c r="U76" s="233">
        <v>1</v>
      </c>
      <c r="V76" s="235">
        <f t="shared" si="12"/>
        <v>15</v>
      </c>
      <c r="W76" s="236">
        <f t="shared" si="13"/>
        <v>29</v>
      </c>
      <c r="X76" s="237">
        <f t="shared" si="14"/>
        <v>44</v>
      </c>
    </row>
    <row r="77" spans="1:24" x14ac:dyDescent="0.3">
      <c r="A77" s="202" t="s">
        <v>87</v>
      </c>
      <c r="B77" s="205" t="s">
        <v>86</v>
      </c>
      <c r="C77" s="205" t="s">
        <v>18</v>
      </c>
      <c r="D77" s="232">
        <v>1</v>
      </c>
      <c r="E77" s="233">
        <v>5</v>
      </c>
      <c r="F77" s="232">
        <v>0</v>
      </c>
      <c r="G77" s="233">
        <v>0</v>
      </c>
      <c r="H77" s="232">
        <v>0</v>
      </c>
      <c r="I77" s="233">
        <v>0</v>
      </c>
      <c r="J77" s="234">
        <v>0</v>
      </c>
      <c r="K77" s="234">
        <v>0</v>
      </c>
      <c r="L77" s="232">
        <v>0</v>
      </c>
      <c r="M77" s="233">
        <v>2</v>
      </c>
      <c r="N77" s="234">
        <v>0</v>
      </c>
      <c r="O77" s="234">
        <v>0</v>
      </c>
      <c r="P77" s="232">
        <v>2</v>
      </c>
      <c r="Q77" s="233">
        <v>16</v>
      </c>
      <c r="R77" s="234">
        <v>0</v>
      </c>
      <c r="S77" s="234">
        <v>0</v>
      </c>
      <c r="T77" s="232">
        <v>0</v>
      </c>
      <c r="U77" s="233">
        <v>0</v>
      </c>
      <c r="V77" s="235">
        <f t="shared" si="12"/>
        <v>3</v>
      </c>
      <c r="W77" s="236">
        <f t="shared" si="13"/>
        <v>23</v>
      </c>
      <c r="X77" s="237">
        <f t="shared" si="14"/>
        <v>26</v>
      </c>
    </row>
    <row r="78" spans="1:24" x14ac:dyDescent="0.3">
      <c r="A78" s="202" t="s">
        <v>85</v>
      </c>
      <c r="B78" s="205" t="s">
        <v>15</v>
      </c>
      <c r="C78" s="205" t="s">
        <v>18</v>
      </c>
      <c r="D78" s="232">
        <v>0</v>
      </c>
      <c r="E78" s="233">
        <v>0</v>
      </c>
      <c r="F78" s="232">
        <v>0</v>
      </c>
      <c r="G78" s="233">
        <v>1</v>
      </c>
      <c r="H78" s="232">
        <v>0</v>
      </c>
      <c r="I78" s="233">
        <v>0</v>
      </c>
      <c r="J78" s="234">
        <v>0</v>
      </c>
      <c r="K78" s="234">
        <v>0</v>
      </c>
      <c r="L78" s="232">
        <v>0</v>
      </c>
      <c r="M78" s="233">
        <v>1</v>
      </c>
      <c r="N78" s="234">
        <v>0</v>
      </c>
      <c r="O78" s="234">
        <v>0</v>
      </c>
      <c r="P78" s="232">
        <v>0</v>
      </c>
      <c r="Q78" s="233">
        <v>9</v>
      </c>
      <c r="R78" s="234">
        <v>0</v>
      </c>
      <c r="S78" s="234">
        <v>0</v>
      </c>
      <c r="T78" s="232">
        <v>0</v>
      </c>
      <c r="U78" s="233">
        <v>0</v>
      </c>
      <c r="V78" s="235">
        <f t="shared" si="12"/>
        <v>0</v>
      </c>
      <c r="W78" s="236">
        <f t="shared" si="13"/>
        <v>11</v>
      </c>
      <c r="X78" s="237">
        <f t="shared" si="14"/>
        <v>11</v>
      </c>
    </row>
    <row r="79" spans="1:24" x14ac:dyDescent="0.3">
      <c r="A79" s="202" t="s">
        <v>84</v>
      </c>
      <c r="B79" s="205" t="s">
        <v>83</v>
      </c>
      <c r="C79" s="205" t="s">
        <v>18</v>
      </c>
      <c r="D79" s="232">
        <v>2</v>
      </c>
      <c r="E79" s="233">
        <v>3</v>
      </c>
      <c r="F79" s="232">
        <v>0</v>
      </c>
      <c r="G79" s="233">
        <v>0</v>
      </c>
      <c r="H79" s="232">
        <v>0</v>
      </c>
      <c r="I79" s="233">
        <v>0</v>
      </c>
      <c r="J79" s="234">
        <v>0</v>
      </c>
      <c r="K79" s="234">
        <v>1</v>
      </c>
      <c r="L79" s="232">
        <v>0</v>
      </c>
      <c r="M79" s="233">
        <v>0</v>
      </c>
      <c r="N79" s="234">
        <v>0</v>
      </c>
      <c r="O79" s="234">
        <v>0</v>
      </c>
      <c r="P79" s="232">
        <v>4</v>
      </c>
      <c r="Q79" s="233">
        <v>4</v>
      </c>
      <c r="R79" s="234">
        <v>0</v>
      </c>
      <c r="S79" s="234">
        <v>0</v>
      </c>
      <c r="T79" s="232">
        <v>0</v>
      </c>
      <c r="U79" s="233">
        <v>0</v>
      </c>
      <c r="V79" s="235">
        <f t="shared" si="12"/>
        <v>6</v>
      </c>
      <c r="W79" s="236">
        <f t="shared" si="13"/>
        <v>8</v>
      </c>
      <c r="X79" s="237">
        <f t="shared" si="14"/>
        <v>14</v>
      </c>
    </row>
    <row r="80" spans="1:24" x14ac:dyDescent="0.3">
      <c r="A80" s="202" t="s">
        <v>82</v>
      </c>
      <c r="B80" s="205" t="s">
        <v>81</v>
      </c>
      <c r="C80" s="205" t="s">
        <v>18</v>
      </c>
      <c r="D80" s="232">
        <v>0</v>
      </c>
      <c r="E80" s="233">
        <v>0</v>
      </c>
      <c r="F80" s="232">
        <v>0</v>
      </c>
      <c r="G80" s="233">
        <v>0</v>
      </c>
      <c r="H80" s="232">
        <v>0</v>
      </c>
      <c r="I80" s="233">
        <v>0</v>
      </c>
      <c r="J80" s="234">
        <v>0</v>
      </c>
      <c r="K80" s="234">
        <v>0</v>
      </c>
      <c r="L80" s="232">
        <v>1</v>
      </c>
      <c r="M80" s="233">
        <v>4</v>
      </c>
      <c r="N80" s="234">
        <v>0</v>
      </c>
      <c r="O80" s="234">
        <v>0</v>
      </c>
      <c r="P80" s="232">
        <v>2</v>
      </c>
      <c r="Q80" s="233">
        <v>11</v>
      </c>
      <c r="R80" s="234">
        <v>0</v>
      </c>
      <c r="S80" s="234">
        <v>1</v>
      </c>
      <c r="T80" s="232">
        <v>0</v>
      </c>
      <c r="U80" s="233">
        <v>0</v>
      </c>
      <c r="V80" s="235">
        <f t="shared" si="12"/>
        <v>3</v>
      </c>
      <c r="W80" s="236">
        <f t="shared" si="13"/>
        <v>16</v>
      </c>
      <c r="X80" s="237">
        <f t="shared" si="14"/>
        <v>19</v>
      </c>
    </row>
    <row r="81" spans="1:24" x14ac:dyDescent="0.3">
      <c r="A81" s="202" t="s">
        <v>80</v>
      </c>
      <c r="B81" s="205" t="s">
        <v>79</v>
      </c>
      <c r="C81" s="205" t="s">
        <v>18</v>
      </c>
      <c r="D81" s="232">
        <v>18</v>
      </c>
      <c r="E81" s="233">
        <v>7</v>
      </c>
      <c r="F81" s="232">
        <v>1</v>
      </c>
      <c r="G81" s="233">
        <v>0</v>
      </c>
      <c r="H81" s="232">
        <v>0</v>
      </c>
      <c r="I81" s="233">
        <v>0</v>
      </c>
      <c r="J81" s="234">
        <v>1</v>
      </c>
      <c r="K81" s="234">
        <v>0</v>
      </c>
      <c r="L81" s="232">
        <v>0</v>
      </c>
      <c r="M81" s="233">
        <v>1</v>
      </c>
      <c r="N81" s="234">
        <v>0</v>
      </c>
      <c r="O81" s="234">
        <v>0</v>
      </c>
      <c r="P81" s="232">
        <v>23</v>
      </c>
      <c r="Q81" s="233">
        <v>5</v>
      </c>
      <c r="R81" s="234">
        <v>0</v>
      </c>
      <c r="S81" s="234">
        <v>0</v>
      </c>
      <c r="T81" s="232">
        <v>1</v>
      </c>
      <c r="U81" s="233">
        <v>0</v>
      </c>
      <c r="V81" s="235">
        <f t="shared" si="12"/>
        <v>44</v>
      </c>
      <c r="W81" s="236">
        <f t="shared" si="13"/>
        <v>13</v>
      </c>
      <c r="X81" s="237">
        <f t="shared" si="14"/>
        <v>57</v>
      </c>
    </row>
    <row r="82" spans="1:24" x14ac:dyDescent="0.3">
      <c r="A82" s="202" t="s">
        <v>78</v>
      </c>
      <c r="B82" s="205" t="s">
        <v>77</v>
      </c>
      <c r="C82" s="205" t="s">
        <v>18</v>
      </c>
      <c r="D82" s="232">
        <v>23</v>
      </c>
      <c r="E82" s="233">
        <v>4</v>
      </c>
      <c r="F82" s="232">
        <v>1</v>
      </c>
      <c r="G82" s="233">
        <v>0</v>
      </c>
      <c r="H82" s="232">
        <v>0</v>
      </c>
      <c r="I82" s="233">
        <v>0</v>
      </c>
      <c r="J82" s="234">
        <v>5</v>
      </c>
      <c r="K82" s="234">
        <v>2</v>
      </c>
      <c r="L82" s="232">
        <v>0</v>
      </c>
      <c r="M82" s="233">
        <v>0</v>
      </c>
      <c r="N82" s="234">
        <v>0</v>
      </c>
      <c r="O82" s="234">
        <v>0</v>
      </c>
      <c r="P82" s="232">
        <v>17</v>
      </c>
      <c r="Q82" s="233">
        <v>0</v>
      </c>
      <c r="R82" s="234">
        <v>0</v>
      </c>
      <c r="S82" s="234">
        <v>0</v>
      </c>
      <c r="T82" s="232">
        <v>0</v>
      </c>
      <c r="U82" s="233">
        <v>0</v>
      </c>
      <c r="V82" s="235">
        <f t="shared" si="12"/>
        <v>46</v>
      </c>
      <c r="W82" s="236">
        <f t="shared" si="13"/>
        <v>6</v>
      </c>
      <c r="X82" s="237">
        <f t="shared" si="14"/>
        <v>52</v>
      </c>
    </row>
    <row r="83" spans="1:24" x14ac:dyDescent="0.3">
      <c r="A83" s="202" t="s">
        <v>76</v>
      </c>
      <c r="B83" s="205" t="s">
        <v>75</v>
      </c>
      <c r="C83" s="205" t="s">
        <v>18</v>
      </c>
      <c r="D83" s="232">
        <v>31</v>
      </c>
      <c r="E83" s="233">
        <v>3</v>
      </c>
      <c r="F83" s="232">
        <v>2</v>
      </c>
      <c r="G83" s="233">
        <v>0</v>
      </c>
      <c r="H83" s="232">
        <v>0</v>
      </c>
      <c r="I83" s="233">
        <v>0</v>
      </c>
      <c r="J83" s="234">
        <v>1</v>
      </c>
      <c r="K83" s="234">
        <v>0</v>
      </c>
      <c r="L83" s="232">
        <v>0</v>
      </c>
      <c r="M83" s="233">
        <v>0</v>
      </c>
      <c r="N83" s="234">
        <v>0</v>
      </c>
      <c r="O83" s="234">
        <v>0</v>
      </c>
      <c r="P83" s="232">
        <v>13</v>
      </c>
      <c r="Q83" s="233">
        <v>1</v>
      </c>
      <c r="R83" s="234">
        <v>0</v>
      </c>
      <c r="S83" s="234">
        <v>0</v>
      </c>
      <c r="T83" s="232">
        <v>0</v>
      </c>
      <c r="U83" s="233">
        <v>0</v>
      </c>
      <c r="V83" s="235">
        <f t="shared" si="12"/>
        <v>47</v>
      </c>
      <c r="W83" s="236">
        <f t="shared" si="13"/>
        <v>4</v>
      </c>
      <c r="X83" s="237">
        <f t="shared" si="14"/>
        <v>51</v>
      </c>
    </row>
    <row r="84" spans="1:24" x14ac:dyDescent="0.3">
      <c r="A84" s="202" t="s">
        <v>74</v>
      </c>
      <c r="B84" s="205" t="s">
        <v>73</v>
      </c>
      <c r="C84" s="205" t="s">
        <v>18</v>
      </c>
      <c r="D84" s="232">
        <v>15</v>
      </c>
      <c r="E84" s="233">
        <v>5</v>
      </c>
      <c r="F84" s="232">
        <v>0</v>
      </c>
      <c r="G84" s="233">
        <v>0</v>
      </c>
      <c r="H84" s="232">
        <v>0</v>
      </c>
      <c r="I84" s="233">
        <v>0</v>
      </c>
      <c r="J84" s="234">
        <v>0</v>
      </c>
      <c r="K84" s="234">
        <v>0</v>
      </c>
      <c r="L84" s="232">
        <v>1</v>
      </c>
      <c r="M84" s="233">
        <v>1</v>
      </c>
      <c r="N84" s="234">
        <v>0</v>
      </c>
      <c r="O84" s="234">
        <v>0</v>
      </c>
      <c r="P84" s="232">
        <v>3</v>
      </c>
      <c r="Q84" s="233">
        <v>3</v>
      </c>
      <c r="R84" s="234">
        <v>1</v>
      </c>
      <c r="S84" s="234">
        <v>0</v>
      </c>
      <c r="T84" s="232">
        <v>0</v>
      </c>
      <c r="U84" s="233">
        <v>0</v>
      </c>
      <c r="V84" s="235">
        <f t="shared" si="12"/>
        <v>20</v>
      </c>
      <c r="W84" s="236">
        <f t="shared" si="13"/>
        <v>9</v>
      </c>
      <c r="X84" s="237">
        <f t="shared" si="14"/>
        <v>29</v>
      </c>
    </row>
    <row r="85" spans="1:24" x14ac:dyDescent="0.3">
      <c r="A85" s="202" t="s">
        <v>72</v>
      </c>
      <c r="B85" s="205" t="s">
        <v>71</v>
      </c>
      <c r="C85" s="205" t="s">
        <v>18</v>
      </c>
      <c r="D85" s="232">
        <v>0</v>
      </c>
      <c r="E85" s="233">
        <v>0</v>
      </c>
      <c r="F85" s="232">
        <v>0</v>
      </c>
      <c r="G85" s="233">
        <v>1</v>
      </c>
      <c r="H85" s="232">
        <v>0</v>
      </c>
      <c r="I85" s="233">
        <v>0</v>
      </c>
      <c r="J85" s="234">
        <v>0</v>
      </c>
      <c r="K85" s="234">
        <v>0</v>
      </c>
      <c r="L85" s="232">
        <v>0</v>
      </c>
      <c r="M85" s="233">
        <v>6</v>
      </c>
      <c r="N85" s="234">
        <v>0</v>
      </c>
      <c r="O85" s="234">
        <v>0</v>
      </c>
      <c r="P85" s="232">
        <v>13</v>
      </c>
      <c r="Q85" s="233">
        <v>26</v>
      </c>
      <c r="R85" s="234">
        <v>1</v>
      </c>
      <c r="S85" s="234">
        <v>0</v>
      </c>
      <c r="T85" s="232">
        <v>0</v>
      </c>
      <c r="U85" s="233">
        <v>0</v>
      </c>
      <c r="V85" s="235">
        <f t="shared" si="12"/>
        <v>14</v>
      </c>
      <c r="W85" s="236">
        <f t="shared" si="13"/>
        <v>33</v>
      </c>
      <c r="X85" s="237">
        <f t="shared" si="14"/>
        <v>47</v>
      </c>
    </row>
    <row r="86" spans="1:24" x14ac:dyDescent="0.3">
      <c r="A86" s="202" t="s">
        <v>70</v>
      </c>
      <c r="B86" s="205" t="s">
        <v>69</v>
      </c>
      <c r="C86" s="205" t="s">
        <v>18</v>
      </c>
      <c r="D86" s="232">
        <v>3</v>
      </c>
      <c r="E86" s="233">
        <v>3</v>
      </c>
      <c r="F86" s="232">
        <v>3</v>
      </c>
      <c r="G86" s="233">
        <v>1</v>
      </c>
      <c r="H86" s="232">
        <v>0</v>
      </c>
      <c r="I86" s="233">
        <v>0</v>
      </c>
      <c r="J86" s="234">
        <v>0</v>
      </c>
      <c r="K86" s="234">
        <v>0</v>
      </c>
      <c r="L86" s="232">
        <v>1</v>
      </c>
      <c r="M86" s="233">
        <v>3</v>
      </c>
      <c r="N86" s="234">
        <v>0</v>
      </c>
      <c r="O86" s="234">
        <v>0</v>
      </c>
      <c r="P86" s="232">
        <v>21</v>
      </c>
      <c r="Q86" s="233">
        <v>23</v>
      </c>
      <c r="R86" s="234">
        <v>0</v>
      </c>
      <c r="S86" s="234">
        <v>1</v>
      </c>
      <c r="T86" s="232">
        <v>0</v>
      </c>
      <c r="U86" s="233">
        <v>0</v>
      </c>
      <c r="V86" s="235">
        <f t="shared" si="12"/>
        <v>28</v>
      </c>
      <c r="W86" s="236">
        <f t="shared" si="13"/>
        <v>31</v>
      </c>
      <c r="X86" s="237">
        <f t="shared" si="14"/>
        <v>59</v>
      </c>
    </row>
    <row r="87" spans="1:24" x14ac:dyDescent="0.3">
      <c r="A87" s="202" t="s">
        <v>68</v>
      </c>
      <c r="B87" s="205" t="s">
        <v>67</v>
      </c>
      <c r="C87" s="205" t="s">
        <v>18</v>
      </c>
      <c r="D87" s="232">
        <v>0</v>
      </c>
      <c r="E87" s="233">
        <v>0</v>
      </c>
      <c r="F87" s="232">
        <v>0</v>
      </c>
      <c r="G87" s="233">
        <v>0</v>
      </c>
      <c r="H87" s="232">
        <v>0</v>
      </c>
      <c r="I87" s="233">
        <v>0</v>
      </c>
      <c r="J87" s="234">
        <v>0</v>
      </c>
      <c r="K87" s="234">
        <v>0</v>
      </c>
      <c r="L87" s="232">
        <v>0</v>
      </c>
      <c r="M87" s="233">
        <v>1</v>
      </c>
      <c r="N87" s="234">
        <v>0</v>
      </c>
      <c r="O87" s="234">
        <v>0</v>
      </c>
      <c r="P87" s="232">
        <v>0</v>
      </c>
      <c r="Q87" s="233">
        <v>0</v>
      </c>
      <c r="R87" s="234">
        <v>0</v>
      </c>
      <c r="S87" s="234">
        <v>0</v>
      </c>
      <c r="T87" s="232">
        <v>0</v>
      </c>
      <c r="U87" s="233">
        <v>0</v>
      </c>
      <c r="V87" s="235">
        <f t="shared" si="12"/>
        <v>0</v>
      </c>
      <c r="W87" s="236">
        <f t="shared" si="13"/>
        <v>1</v>
      </c>
      <c r="X87" s="237">
        <f t="shared" si="14"/>
        <v>1</v>
      </c>
    </row>
    <row r="88" spans="1:24" x14ac:dyDescent="0.3">
      <c r="A88" s="202" t="s">
        <v>66</v>
      </c>
      <c r="B88" s="205" t="s">
        <v>65</v>
      </c>
      <c r="C88" s="205" t="s">
        <v>18</v>
      </c>
      <c r="D88" s="232">
        <v>2</v>
      </c>
      <c r="E88" s="233">
        <v>3</v>
      </c>
      <c r="F88" s="232">
        <v>0</v>
      </c>
      <c r="G88" s="233">
        <v>0</v>
      </c>
      <c r="H88" s="232">
        <v>0</v>
      </c>
      <c r="I88" s="233">
        <v>0</v>
      </c>
      <c r="J88" s="234">
        <v>1</v>
      </c>
      <c r="K88" s="234">
        <v>0</v>
      </c>
      <c r="L88" s="232">
        <v>0</v>
      </c>
      <c r="M88" s="233">
        <v>0</v>
      </c>
      <c r="N88" s="234">
        <v>0</v>
      </c>
      <c r="O88" s="234">
        <v>0</v>
      </c>
      <c r="P88" s="232">
        <v>8</v>
      </c>
      <c r="Q88" s="233">
        <v>11</v>
      </c>
      <c r="R88" s="234">
        <v>0</v>
      </c>
      <c r="S88" s="234">
        <v>0</v>
      </c>
      <c r="T88" s="232">
        <v>0</v>
      </c>
      <c r="U88" s="233">
        <v>0</v>
      </c>
      <c r="V88" s="235">
        <f t="shared" si="12"/>
        <v>11</v>
      </c>
      <c r="W88" s="236">
        <f t="shared" si="13"/>
        <v>14</v>
      </c>
      <c r="X88" s="237">
        <f t="shared" si="14"/>
        <v>25</v>
      </c>
    </row>
    <row r="89" spans="1:24" x14ac:dyDescent="0.3">
      <c r="A89" s="202" t="s">
        <v>64</v>
      </c>
      <c r="B89" s="205" t="s">
        <v>63</v>
      </c>
      <c r="C89" s="205" t="s">
        <v>18</v>
      </c>
      <c r="D89" s="232">
        <v>0</v>
      </c>
      <c r="E89" s="233">
        <v>0</v>
      </c>
      <c r="F89" s="232">
        <v>0</v>
      </c>
      <c r="G89" s="233">
        <v>0</v>
      </c>
      <c r="H89" s="232">
        <v>0</v>
      </c>
      <c r="I89" s="233">
        <v>0</v>
      </c>
      <c r="J89" s="234">
        <v>0</v>
      </c>
      <c r="K89" s="234">
        <v>0</v>
      </c>
      <c r="L89" s="232">
        <v>0</v>
      </c>
      <c r="M89" s="233">
        <v>2</v>
      </c>
      <c r="N89" s="234">
        <v>0</v>
      </c>
      <c r="O89" s="234">
        <v>0</v>
      </c>
      <c r="P89" s="232">
        <v>3</v>
      </c>
      <c r="Q89" s="233">
        <v>5</v>
      </c>
      <c r="R89" s="234">
        <v>0</v>
      </c>
      <c r="S89" s="234">
        <v>0</v>
      </c>
      <c r="T89" s="232">
        <v>0</v>
      </c>
      <c r="U89" s="233">
        <v>0</v>
      </c>
      <c r="V89" s="235">
        <f t="shared" si="12"/>
        <v>3</v>
      </c>
      <c r="W89" s="236">
        <f t="shared" si="13"/>
        <v>7</v>
      </c>
      <c r="X89" s="237">
        <f t="shared" si="14"/>
        <v>10</v>
      </c>
    </row>
    <row r="90" spans="1:24" x14ac:dyDescent="0.3">
      <c r="A90" s="202" t="s">
        <v>62</v>
      </c>
      <c r="B90" s="205" t="s">
        <v>61</v>
      </c>
      <c r="C90" s="205" t="s">
        <v>18</v>
      </c>
      <c r="D90" s="232">
        <v>2</v>
      </c>
      <c r="E90" s="233">
        <v>2</v>
      </c>
      <c r="F90" s="232">
        <v>1</v>
      </c>
      <c r="G90" s="233">
        <v>2</v>
      </c>
      <c r="H90" s="232">
        <v>0</v>
      </c>
      <c r="I90" s="233">
        <v>0</v>
      </c>
      <c r="J90" s="234">
        <v>0</v>
      </c>
      <c r="K90" s="234">
        <v>1</v>
      </c>
      <c r="L90" s="232">
        <v>4</v>
      </c>
      <c r="M90" s="233">
        <v>7</v>
      </c>
      <c r="N90" s="234">
        <v>0</v>
      </c>
      <c r="O90" s="234">
        <v>0</v>
      </c>
      <c r="P90" s="232">
        <v>37</v>
      </c>
      <c r="Q90" s="233">
        <v>48</v>
      </c>
      <c r="R90" s="234">
        <v>0</v>
      </c>
      <c r="S90" s="234">
        <v>3</v>
      </c>
      <c r="T90" s="232">
        <v>0</v>
      </c>
      <c r="U90" s="233">
        <v>0</v>
      </c>
      <c r="V90" s="235">
        <f t="shared" si="12"/>
        <v>44</v>
      </c>
      <c r="W90" s="236">
        <f t="shared" si="13"/>
        <v>63</v>
      </c>
      <c r="X90" s="237">
        <f t="shared" si="14"/>
        <v>107</v>
      </c>
    </row>
    <row r="91" spans="1:24" x14ac:dyDescent="0.3">
      <c r="A91" s="202" t="s">
        <v>60</v>
      </c>
      <c r="B91" s="205" t="s">
        <v>59</v>
      </c>
      <c r="C91" s="205" t="s">
        <v>18</v>
      </c>
      <c r="D91" s="232">
        <v>1</v>
      </c>
      <c r="E91" s="233">
        <v>11</v>
      </c>
      <c r="F91" s="232">
        <v>0</v>
      </c>
      <c r="G91" s="233">
        <v>0</v>
      </c>
      <c r="H91" s="232">
        <v>0</v>
      </c>
      <c r="I91" s="233">
        <v>0</v>
      </c>
      <c r="J91" s="234">
        <v>0</v>
      </c>
      <c r="K91" s="234">
        <v>1</v>
      </c>
      <c r="L91" s="232">
        <v>1</v>
      </c>
      <c r="M91" s="233">
        <v>0</v>
      </c>
      <c r="N91" s="234">
        <v>0</v>
      </c>
      <c r="O91" s="234">
        <v>0</v>
      </c>
      <c r="P91" s="232">
        <v>7</v>
      </c>
      <c r="Q91" s="233">
        <v>2</v>
      </c>
      <c r="R91" s="234">
        <v>0</v>
      </c>
      <c r="S91" s="234">
        <v>2</v>
      </c>
      <c r="T91" s="232">
        <v>0</v>
      </c>
      <c r="U91" s="233">
        <v>0</v>
      </c>
      <c r="V91" s="235">
        <f t="shared" si="12"/>
        <v>9</v>
      </c>
      <c r="W91" s="236">
        <f t="shared" si="13"/>
        <v>16</v>
      </c>
      <c r="X91" s="237">
        <f t="shared" si="14"/>
        <v>25</v>
      </c>
    </row>
    <row r="92" spans="1:24" x14ac:dyDescent="0.3">
      <c r="A92" s="202" t="s">
        <v>58</v>
      </c>
      <c r="B92" s="205" t="s">
        <v>57</v>
      </c>
      <c r="C92" s="205" t="s">
        <v>18</v>
      </c>
      <c r="D92" s="232">
        <v>0</v>
      </c>
      <c r="E92" s="233">
        <v>1</v>
      </c>
      <c r="F92" s="232">
        <v>1</v>
      </c>
      <c r="G92" s="233">
        <v>0</v>
      </c>
      <c r="H92" s="232">
        <v>0</v>
      </c>
      <c r="I92" s="233">
        <v>0</v>
      </c>
      <c r="J92" s="234">
        <v>0</v>
      </c>
      <c r="K92" s="234">
        <v>1</v>
      </c>
      <c r="L92" s="232">
        <v>0</v>
      </c>
      <c r="M92" s="233">
        <v>2</v>
      </c>
      <c r="N92" s="234">
        <v>0</v>
      </c>
      <c r="O92" s="234">
        <v>0</v>
      </c>
      <c r="P92" s="232">
        <v>6</v>
      </c>
      <c r="Q92" s="233">
        <v>52</v>
      </c>
      <c r="R92" s="234">
        <v>0</v>
      </c>
      <c r="S92" s="234">
        <v>2</v>
      </c>
      <c r="T92" s="232">
        <v>0</v>
      </c>
      <c r="U92" s="233">
        <v>0</v>
      </c>
      <c r="V92" s="235">
        <f t="shared" si="12"/>
        <v>7</v>
      </c>
      <c r="W92" s="236">
        <f t="shared" si="13"/>
        <v>58</v>
      </c>
      <c r="X92" s="237">
        <f t="shared" si="14"/>
        <v>65</v>
      </c>
    </row>
    <row r="93" spans="1:24" x14ac:dyDescent="0.3">
      <c r="A93" s="202" t="s">
        <v>56</v>
      </c>
      <c r="B93" s="205" t="s">
        <v>55</v>
      </c>
      <c r="C93" s="205" t="s">
        <v>18</v>
      </c>
      <c r="D93" s="232">
        <v>4</v>
      </c>
      <c r="E93" s="233">
        <v>0</v>
      </c>
      <c r="F93" s="232">
        <v>0</v>
      </c>
      <c r="G93" s="233">
        <v>3</v>
      </c>
      <c r="H93" s="232">
        <v>0</v>
      </c>
      <c r="I93" s="233">
        <v>0</v>
      </c>
      <c r="J93" s="234">
        <v>1</v>
      </c>
      <c r="K93" s="234">
        <v>0</v>
      </c>
      <c r="L93" s="232">
        <v>6</v>
      </c>
      <c r="M93" s="233">
        <v>27</v>
      </c>
      <c r="N93" s="234">
        <v>0</v>
      </c>
      <c r="O93" s="234">
        <v>0</v>
      </c>
      <c r="P93" s="232">
        <v>27</v>
      </c>
      <c r="Q93" s="233">
        <v>32</v>
      </c>
      <c r="R93" s="234">
        <v>0</v>
      </c>
      <c r="S93" s="234">
        <v>1</v>
      </c>
      <c r="T93" s="232">
        <v>0</v>
      </c>
      <c r="U93" s="233">
        <v>1</v>
      </c>
      <c r="V93" s="235">
        <f t="shared" si="12"/>
        <v>38</v>
      </c>
      <c r="W93" s="236">
        <f t="shared" si="13"/>
        <v>64</v>
      </c>
      <c r="X93" s="237">
        <f t="shared" si="14"/>
        <v>102</v>
      </c>
    </row>
    <row r="94" spans="1:24" x14ac:dyDescent="0.3">
      <c r="A94" s="202" t="s">
        <v>54</v>
      </c>
      <c r="B94" s="205" t="s">
        <v>53</v>
      </c>
      <c r="C94" s="205" t="s">
        <v>18</v>
      </c>
      <c r="D94" s="232">
        <v>0</v>
      </c>
      <c r="E94" s="233">
        <v>0</v>
      </c>
      <c r="F94" s="232">
        <v>0</v>
      </c>
      <c r="G94" s="233">
        <v>2</v>
      </c>
      <c r="H94" s="232">
        <v>0</v>
      </c>
      <c r="I94" s="233">
        <v>0</v>
      </c>
      <c r="J94" s="234">
        <v>0</v>
      </c>
      <c r="K94" s="234">
        <v>0</v>
      </c>
      <c r="L94" s="232">
        <v>1</v>
      </c>
      <c r="M94" s="233">
        <v>4</v>
      </c>
      <c r="N94" s="234">
        <v>0</v>
      </c>
      <c r="O94" s="234">
        <v>0</v>
      </c>
      <c r="P94" s="232">
        <v>3</v>
      </c>
      <c r="Q94" s="233">
        <v>43</v>
      </c>
      <c r="R94" s="234">
        <v>0</v>
      </c>
      <c r="S94" s="234">
        <v>0</v>
      </c>
      <c r="T94" s="232">
        <v>0</v>
      </c>
      <c r="U94" s="233">
        <v>0</v>
      </c>
      <c r="V94" s="235">
        <f t="shared" si="12"/>
        <v>4</v>
      </c>
      <c r="W94" s="236">
        <f t="shared" si="13"/>
        <v>49</v>
      </c>
      <c r="X94" s="237">
        <f t="shared" si="14"/>
        <v>53</v>
      </c>
    </row>
    <row r="95" spans="1:24" x14ac:dyDescent="0.3">
      <c r="A95" s="202" t="s">
        <v>52</v>
      </c>
      <c r="B95" s="205" t="s">
        <v>51</v>
      </c>
      <c r="C95" s="205" t="s">
        <v>18</v>
      </c>
      <c r="D95" s="232">
        <v>3</v>
      </c>
      <c r="E95" s="233">
        <v>1</v>
      </c>
      <c r="F95" s="232">
        <v>0</v>
      </c>
      <c r="G95" s="233">
        <v>0</v>
      </c>
      <c r="H95" s="232">
        <v>0</v>
      </c>
      <c r="I95" s="233">
        <v>0</v>
      </c>
      <c r="J95" s="234">
        <v>0</v>
      </c>
      <c r="K95" s="234">
        <v>1</v>
      </c>
      <c r="L95" s="232">
        <v>0</v>
      </c>
      <c r="M95" s="233">
        <v>1</v>
      </c>
      <c r="N95" s="234">
        <v>0</v>
      </c>
      <c r="O95" s="234">
        <v>0</v>
      </c>
      <c r="P95" s="232">
        <v>9</v>
      </c>
      <c r="Q95" s="233">
        <v>2</v>
      </c>
      <c r="R95" s="234">
        <v>0</v>
      </c>
      <c r="S95" s="234">
        <v>0</v>
      </c>
      <c r="T95" s="232">
        <v>1</v>
      </c>
      <c r="U95" s="233">
        <v>0</v>
      </c>
      <c r="V95" s="235">
        <f t="shared" si="12"/>
        <v>13</v>
      </c>
      <c r="W95" s="236">
        <f t="shared" si="13"/>
        <v>5</v>
      </c>
      <c r="X95" s="237">
        <f t="shared" si="14"/>
        <v>18</v>
      </c>
    </row>
    <row r="96" spans="1:24" x14ac:dyDescent="0.3">
      <c r="A96" s="202" t="s">
        <v>50</v>
      </c>
      <c r="B96" s="205" t="s">
        <v>49</v>
      </c>
      <c r="C96" s="205" t="s">
        <v>18</v>
      </c>
      <c r="D96" s="232">
        <v>1</v>
      </c>
      <c r="E96" s="233">
        <v>1</v>
      </c>
      <c r="F96" s="232">
        <v>0</v>
      </c>
      <c r="G96" s="233">
        <v>0</v>
      </c>
      <c r="H96" s="232">
        <v>0</v>
      </c>
      <c r="I96" s="233">
        <v>0</v>
      </c>
      <c r="J96" s="234">
        <v>0</v>
      </c>
      <c r="K96" s="234">
        <v>0</v>
      </c>
      <c r="L96" s="232">
        <v>0</v>
      </c>
      <c r="M96" s="233">
        <v>0</v>
      </c>
      <c r="N96" s="234">
        <v>0</v>
      </c>
      <c r="O96" s="234">
        <v>0</v>
      </c>
      <c r="P96" s="232">
        <v>13</v>
      </c>
      <c r="Q96" s="233">
        <v>8</v>
      </c>
      <c r="R96" s="234">
        <v>0</v>
      </c>
      <c r="S96" s="234">
        <v>0</v>
      </c>
      <c r="T96" s="232">
        <v>0</v>
      </c>
      <c r="U96" s="233">
        <v>0</v>
      </c>
      <c r="V96" s="235">
        <f t="shared" si="12"/>
        <v>14</v>
      </c>
      <c r="W96" s="236">
        <f t="shared" si="13"/>
        <v>9</v>
      </c>
      <c r="X96" s="237">
        <f t="shared" si="14"/>
        <v>23</v>
      </c>
    </row>
    <row r="97" spans="1:24" x14ac:dyDescent="0.3">
      <c r="A97" s="202" t="s">
        <v>48</v>
      </c>
      <c r="B97" s="205" t="s">
        <v>47</v>
      </c>
      <c r="C97" s="205" t="s">
        <v>18</v>
      </c>
      <c r="D97" s="232">
        <v>0</v>
      </c>
      <c r="E97" s="233">
        <v>1</v>
      </c>
      <c r="F97" s="232">
        <v>1</v>
      </c>
      <c r="G97" s="233">
        <v>1</v>
      </c>
      <c r="H97" s="232">
        <v>0</v>
      </c>
      <c r="I97" s="233">
        <v>0</v>
      </c>
      <c r="J97" s="234">
        <v>0</v>
      </c>
      <c r="K97" s="234">
        <v>0</v>
      </c>
      <c r="L97" s="232">
        <v>4</v>
      </c>
      <c r="M97" s="233">
        <v>5</v>
      </c>
      <c r="N97" s="234">
        <v>0</v>
      </c>
      <c r="O97" s="234">
        <v>0</v>
      </c>
      <c r="P97" s="232">
        <v>6</v>
      </c>
      <c r="Q97" s="233">
        <v>5</v>
      </c>
      <c r="R97" s="234">
        <v>1</v>
      </c>
      <c r="S97" s="234">
        <v>1</v>
      </c>
      <c r="T97" s="232">
        <v>0</v>
      </c>
      <c r="U97" s="233">
        <v>0</v>
      </c>
      <c r="V97" s="235">
        <f t="shared" si="12"/>
        <v>12</v>
      </c>
      <c r="W97" s="236">
        <f t="shared" si="13"/>
        <v>13</v>
      </c>
      <c r="X97" s="237">
        <f t="shared" si="14"/>
        <v>25</v>
      </c>
    </row>
    <row r="98" spans="1:24" x14ac:dyDescent="0.3">
      <c r="A98" s="202" t="s">
        <v>46</v>
      </c>
      <c r="B98" s="205" t="s">
        <v>45</v>
      </c>
      <c r="C98" s="205" t="s">
        <v>18</v>
      </c>
      <c r="D98" s="232">
        <v>0</v>
      </c>
      <c r="E98" s="233">
        <v>0</v>
      </c>
      <c r="F98" s="232">
        <v>0</v>
      </c>
      <c r="G98" s="233">
        <v>0</v>
      </c>
      <c r="H98" s="232">
        <v>0</v>
      </c>
      <c r="I98" s="233">
        <v>0</v>
      </c>
      <c r="J98" s="234">
        <v>0</v>
      </c>
      <c r="K98" s="234">
        <v>0</v>
      </c>
      <c r="L98" s="232">
        <v>1</v>
      </c>
      <c r="M98" s="233">
        <v>0</v>
      </c>
      <c r="N98" s="234">
        <v>0</v>
      </c>
      <c r="O98" s="234">
        <v>0</v>
      </c>
      <c r="P98" s="232">
        <v>5</v>
      </c>
      <c r="Q98" s="233">
        <v>12</v>
      </c>
      <c r="R98" s="234">
        <v>0</v>
      </c>
      <c r="S98" s="234">
        <v>0</v>
      </c>
      <c r="T98" s="232">
        <v>0</v>
      </c>
      <c r="U98" s="233">
        <v>0</v>
      </c>
      <c r="V98" s="235">
        <f t="shared" si="12"/>
        <v>6</v>
      </c>
      <c r="W98" s="236">
        <f t="shared" si="13"/>
        <v>12</v>
      </c>
      <c r="X98" s="237">
        <f t="shared" si="14"/>
        <v>18</v>
      </c>
    </row>
    <row r="99" spans="1:24" x14ac:dyDescent="0.3">
      <c r="A99" s="202" t="s">
        <v>44</v>
      </c>
      <c r="B99" s="205" t="s">
        <v>43</v>
      </c>
      <c r="C99" s="205" t="s">
        <v>18</v>
      </c>
      <c r="D99" s="232">
        <v>1</v>
      </c>
      <c r="E99" s="233">
        <v>0</v>
      </c>
      <c r="F99" s="232">
        <v>0</v>
      </c>
      <c r="G99" s="233">
        <v>0</v>
      </c>
      <c r="H99" s="232">
        <v>0</v>
      </c>
      <c r="I99" s="233">
        <v>0</v>
      </c>
      <c r="J99" s="234">
        <v>0</v>
      </c>
      <c r="K99" s="234">
        <v>0</v>
      </c>
      <c r="L99" s="232">
        <v>1</v>
      </c>
      <c r="M99" s="233">
        <v>0</v>
      </c>
      <c r="N99" s="234">
        <v>0</v>
      </c>
      <c r="O99" s="234">
        <v>0</v>
      </c>
      <c r="P99" s="232">
        <v>8</v>
      </c>
      <c r="Q99" s="233">
        <v>7</v>
      </c>
      <c r="R99" s="234">
        <v>0</v>
      </c>
      <c r="S99" s="234">
        <v>1</v>
      </c>
      <c r="T99" s="232">
        <v>0</v>
      </c>
      <c r="U99" s="233">
        <v>0</v>
      </c>
      <c r="V99" s="235">
        <f t="shared" si="12"/>
        <v>10</v>
      </c>
      <c r="W99" s="236">
        <f t="shared" si="13"/>
        <v>8</v>
      </c>
      <c r="X99" s="237">
        <f t="shared" si="14"/>
        <v>18</v>
      </c>
    </row>
    <row r="100" spans="1:24" x14ac:dyDescent="0.3">
      <c r="A100" s="202" t="s">
        <v>42</v>
      </c>
      <c r="B100" s="205" t="s">
        <v>41</v>
      </c>
      <c r="C100" s="205" t="s">
        <v>18</v>
      </c>
      <c r="D100" s="232">
        <v>0</v>
      </c>
      <c r="E100" s="233">
        <v>1</v>
      </c>
      <c r="F100" s="232">
        <v>0</v>
      </c>
      <c r="G100" s="233">
        <v>4</v>
      </c>
      <c r="H100" s="232">
        <v>0</v>
      </c>
      <c r="I100" s="233">
        <v>0</v>
      </c>
      <c r="J100" s="234">
        <v>0</v>
      </c>
      <c r="K100" s="234">
        <v>0</v>
      </c>
      <c r="L100" s="232">
        <v>0</v>
      </c>
      <c r="M100" s="233">
        <v>1</v>
      </c>
      <c r="N100" s="234">
        <v>0</v>
      </c>
      <c r="O100" s="234">
        <v>0</v>
      </c>
      <c r="P100" s="232">
        <v>4</v>
      </c>
      <c r="Q100" s="233">
        <v>35</v>
      </c>
      <c r="R100" s="234">
        <v>0</v>
      </c>
      <c r="S100" s="234">
        <v>0</v>
      </c>
      <c r="T100" s="232">
        <v>0</v>
      </c>
      <c r="U100" s="233">
        <v>0</v>
      </c>
      <c r="V100" s="235">
        <f t="shared" si="12"/>
        <v>4</v>
      </c>
      <c r="W100" s="236">
        <f t="shared" si="13"/>
        <v>41</v>
      </c>
      <c r="X100" s="237">
        <f t="shared" si="14"/>
        <v>45</v>
      </c>
    </row>
    <row r="101" spans="1:24" x14ac:dyDescent="0.3">
      <c r="A101" s="202" t="s">
        <v>40</v>
      </c>
      <c r="B101" s="205" t="s">
        <v>39</v>
      </c>
      <c r="C101" s="205" t="s">
        <v>18</v>
      </c>
      <c r="D101" s="232">
        <v>0</v>
      </c>
      <c r="E101" s="233">
        <v>0</v>
      </c>
      <c r="F101" s="232">
        <v>1</v>
      </c>
      <c r="G101" s="233">
        <v>0</v>
      </c>
      <c r="H101" s="232">
        <v>0</v>
      </c>
      <c r="I101" s="233">
        <v>0</v>
      </c>
      <c r="J101" s="234">
        <v>0</v>
      </c>
      <c r="K101" s="234">
        <v>2</v>
      </c>
      <c r="L101" s="232">
        <v>0</v>
      </c>
      <c r="M101" s="233">
        <v>2</v>
      </c>
      <c r="N101" s="234">
        <v>0</v>
      </c>
      <c r="O101" s="234">
        <v>0</v>
      </c>
      <c r="P101" s="232">
        <v>11</v>
      </c>
      <c r="Q101" s="233">
        <v>20</v>
      </c>
      <c r="R101" s="234">
        <v>0</v>
      </c>
      <c r="S101" s="234">
        <v>1</v>
      </c>
      <c r="T101" s="232">
        <v>0</v>
      </c>
      <c r="U101" s="233">
        <v>1</v>
      </c>
      <c r="V101" s="235">
        <f t="shared" si="12"/>
        <v>12</v>
      </c>
      <c r="W101" s="236">
        <f t="shared" si="13"/>
        <v>26</v>
      </c>
      <c r="X101" s="237">
        <f t="shared" si="14"/>
        <v>38</v>
      </c>
    </row>
    <row r="102" spans="1:24" x14ac:dyDescent="0.3">
      <c r="A102" s="202" t="s">
        <v>38</v>
      </c>
      <c r="B102" s="205" t="s">
        <v>37</v>
      </c>
      <c r="C102" s="205" t="s">
        <v>18</v>
      </c>
      <c r="D102" s="232">
        <v>0</v>
      </c>
      <c r="E102" s="233">
        <v>0</v>
      </c>
      <c r="F102" s="232">
        <v>0</v>
      </c>
      <c r="G102" s="233">
        <v>0</v>
      </c>
      <c r="H102" s="232">
        <v>0</v>
      </c>
      <c r="I102" s="233">
        <v>0</v>
      </c>
      <c r="J102" s="234">
        <v>0</v>
      </c>
      <c r="K102" s="234">
        <v>0</v>
      </c>
      <c r="L102" s="232">
        <v>0</v>
      </c>
      <c r="M102" s="233">
        <v>0</v>
      </c>
      <c r="N102" s="234">
        <v>0</v>
      </c>
      <c r="O102" s="234">
        <v>0</v>
      </c>
      <c r="P102" s="232">
        <v>2</v>
      </c>
      <c r="Q102" s="233">
        <v>2</v>
      </c>
      <c r="R102" s="234">
        <v>0</v>
      </c>
      <c r="S102" s="234">
        <v>0</v>
      </c>
      <c r="T102" s="232">
        <v>0</v>
      </c>
      <c r="U102" s="233">
        <v>0</v>
      </c>
      <c r="V102" s="235">
        <f t="shared" si="12"/>
        <v>2</v>
      </c>
      <c r="W102" s="236">
        <f t="shared" si="13"/>
        <v>2</v>
      </c>
      <c r="X102" s="237">
        <f t="shared" si="14"/>
        <v>4</v>
      </c>
    </row>
    <row r="103" spans="1:24" x14ac:dyDescent="0.3">
      <c r="A103" s="202" t="s">
        <v>36</v>
      </c>
      <c r="B103" s="205" t="s">
        <v>35</v>
      </c>
      <c r="C103" s="205" t="s">
        <v>18</v>
      </c>
      <c r="D103" s="232">
        <v>0</v>
      </c>
      <c r="E103" s="233">
        <v>2</v>
      </c>
      <c r="F103" s="232">
        <v>0</v>
      </c>
      <c r="G103" s="233">
        <v>2</v>
      </c>
      <c r="H103" s="232">
        <v>0</v>
      </c>
      <c r="I103" s="233">
        <v>0</v>
      </c>
      <c r="J103" s="234">
        <v>0</v>
      </c>
      <c r="K103" s="234">
        <v>2</v>
      </c>
      <c r="L103" s="232">
        <v>0</v>
      </c>
      <c r="M103" s="233">
        <v>1</v>
      </c>
      <c r="N103" s="234">
        <v>0</v>
      </c>
      <c r="O103" s="234">
        <v>0</v>
      </c>
      <c r="P103" s="232">
        <v>1</v>
      </c>
      <c r="Q103" s="233">
        <v>20</v>
      </c>
      <c r="R103" s="234">
        <v>0</v>
      </c>
      <c r="S103" s="234">
        <v>1</v>
      </c>
      <c r="T103" s="232">
        <v>0</v>
      </c>
      <c r="U103" s="233">
        <v>0</v>
      </c>
      <c r="V103" s="235">
        <f t="shared" si="12"/>
        <v>1</v>
      </c>
      <c r="W103" s="236">
        <f t="shared" si="13"/>
        <v>28</v>
      </c>
      <c r="X103" s="237">
        <f t="shared" si="14"/>
        <v>29</v>
      </c>
    </row>
    <row r="104" spans="1:24" x14ac:dyDescent="0.3">
      <c r="A104" s="202" t="s">
        <v>34</v>
      </c>
      <c r="B104" s="205" t="s">
        <v>33</v>
      </c>
      <c r="C104" s="205" t="s">
        <v>18</v>
      </c>
      <c r="D104" s="232">
        <v>0</v>
      </c>
      <c r="E104" s="233">
        <v>0</v>
      </c>
      <c r="F104" s="232">
        <v>0</v>
      </c>
      <c r="G104" s="233">
        <v>1</v>
      </c>
      <c r="H104" s="232">
        <v>0</v>
      </c>
      <c r="I104" s="233">
        <v>0</v>
      </c>
      <c r="J104" s="234">
        <v>0</v>
      </c>
      <c r="K104" s="234">
        <v>0</v>
      </c>
      <c r="L104" s="232">
        <v>0</v>
      </c>
      <c r="M104" s="233">
        <v>3</v>
      </c>
      <c r="N104" s="234">
        <v>0</v>
      </c>
      <c r="O104" s="234">
        <v>0</v>
      </c>
      <c r="P104" s="232">
        <v>4</v>
      </c>
      <c r="Q104" s="233">
        <v>18</v>
      </c>
      <c r="R104" s="234">
        <v>0</v>
      </c>
      <c r="S104" s="234">
        <v>1</v>
      </c>
      <c r="T104" s="232">
        <v>0</v>
      </c>
      <c r="U104" s="233">
        <v>3</v>
      </c>
      <c r="V104" s="235">
        <f t="shared" si="12"/>
        <v>4</v>
      </c>
      <c r="W104" s="236">
        <f t="shared" si="13"/>
        <v>26</v>
      </c>
      <c r="X104" s="237">
        <f t="shared" si="14"/>
        <v>30</v>
      </c>
    </row>
    <row r="105" spans="1:24" x14ac:dyDescent="0.3">
      <c r="A105" s="202" t="s">
        <v>32</v>
      </c>
      <c r="B105" s="205" t="s">
        <v>31</v>
      </c>
      <c r="C105" s="205" t="s">
        <v>18</v>
      </c>
      <c r="D105" s="232">
        <v>0</v>
      </c>
      <c r="E105" s="233">
        <v>0</v>
      </c>
      <c r="F105" s="232">
        <v>0</v>
      </c>
      <c r="G105" s="233">
        <v>1</v>
      </c>
      <c r="H105" s="232">
        <v>0</v>
      </c>
      <c r="I105" s="233">
        <v>0</v>
      </c>
      <c r="J105" s="234">
        <v>0</v>
      </c>
      <c r="K105" s="234">
        <v>1</v>
      </c>
      <c r="L105" s="232">
        <v>0</v>
      </c>
      <c r="M105" s="233">
        <v>0</v>
      </c>
      <c r="N105" s="234">
        <v>0</v>
      </c>
      <c r="O105" s="234">
        <v>0</v>
      </c>
      <c r="P105" s="232">
        <v>7</v>
      </c>
      <c r="Q105" s="233">
        <v>10</v>
      </c>
      <c r="R105" s="234">
        <v>0</v>
      </c>
      <c r="S105" s="234">
        <v>0</v>
      </c>
      <c r="T105" s="232">
        <v>0</v>
      </c>
      <c r="U105" s="233">
        <v>1</v>
      </c>
      <c r="V105" s="235">
        <f t="shared" si="12"/>
        <v>7</v>
      </c>
      <c r="W105" s="236">
        <f t="shared" si="13"/>
        <v>13</v>
      </c>
      <c r="X105" s="237">
        <f t="shared" si="14"/>
        <v>20</v>
      </c>
    </row>
    <row r="106" spans="1:24" x14ac:dyDescent="0.3">
      <c r="A106" s="202" t="s">
        <v>30</v>
      </c>
      <c r="B106" s="205" t="s">
        <v>29</v>
      </c>
      <c r="C106" s="205" t="s">
        <v>18</v>
      </c>
      <c r="D106" s="232">
        <v>0</v>
      </c>
      <c r="E106" s="233">
        <v>0</v>
      </c>
      <c r="F106" s="232">
        <v>0</v>
      </c>
      <c r="G106" s="233">
        <v>0</v>
      </c>
      <c r="H106" s="232">
        <v>0</v>
      </c>
      <c r="I106" s="233">
        <v>0</v>
      </c>
      <c r="J106" s="234">
        <v>0</v>
      </c>
      <c r="K106" s="234">
        <v>2</v>
      </c>
      <c r="L106" s="232">
        <v>0</v>
      </c>
      <c r="M106" s="233">
        <v>2</v>
      </c>
      <c r="N106" s="234">
        <v>0</v>
      </c>
      <c r="O106" s="234">
        <v>0</v>
      </c>
      <c r="P106" s="232">
        <v>4</v>
      </c>
      <c r="Q106" s="233">
        <v>39</v>
      </c>
      <c r="R106" s="234">
        <v>0</v>
      </c>
      <c r="S106" s="234">
        <v>1</v>
      </c>
      <c r="T106" s="232">
        <v>0</v>
      </c>
      <c r="U106" s="233">
        <v>2</v>
      </c>
      <c r="V106" s="235">
        <f t="shared" si="12"/>
        <v>4</v>
      </c>
      <c r="W106" s="236">
        <f t="shared" si="13"/>
        <v>46</v>
      </c>
      <c r="X106" s="237">
        <f t="shared" si="14"/>
        <v>50</v>
      </c>
    </row>
    <row r="107" spans="1:24" x14ac:dyDescent="0.3">
      <c r="A107" s="202" t="s">
        <v>28</v>
      </c>
      <c r="B107" s="205" t="s">
        <v>27</v>
      </c>
      <c r="C107" s="205" t="s">
        <v>18</v>
      </c>
      <c r="D107" s="232">
        <v>0</v>
      </c>
      <c r="E107" s="233">
        <v>0</v>
      </c>
      <c r="F107" s="232">
        <v>1</v>
      </c>
      <c r="G107" s="233">
        <v>1</v>
      </c>
      <c r="H107" s="232">
        <v>0</v>
      </c>
      <c r="I107" s="233">
        <v>0</v>
      </c>
      <c r="J107" s="234">
        <v>0</v>
      </c>
      <c r="K107" s="234">
        <v>0</v>
      </c>
      <c r="L107" s="232">
        <v>0</v>
      </c>
      <c r="M107" s="233">
        <v>3</v>
      </c>
      <c r="N107" s="234">
        <v>0</v>
      </c>
      <c r="O107" s="234">
        <v>0</v>
      </c>
      <c r="P107" s="232">
        <v>2</v>
      </c>
      <c r="Q107" s="233">
        <v>30</v>
      </c>
      <c r="R107" s="234">
        <v>0</v>
      </c>
      <c r="S107" s="234">
        <v>0</v>
      </c>
      <c r="T107" s="232">
        <v>0</v>
      </c>
      <c r="U107" s="233">
        <v>1</v>
      </c>
      <c r="V107" s="235">
        <f t="shared" si="12"/>
        <v>3</v>
      </c>
      <c r="W107" s="236">
        <f t="shared" si="13"/>
        <v>35</v>
      </c>
      <c r="X107" s="237">
        <f t="shared" si="14"/>
        <v>38</v>
      </c>
    </row>
    <row r="108" spans="1:24" x14ac:dyDescent="0.3">
      <c r="A108" s="202" t="s">
        <v>26</v>
      </c>
      <c r="B108" s="205" t="s">
        <v>25</v>
      </c>
      <c r="C108" s="205" t="s">
        <v>18</v>
      </c>
      <c r="D108" s="232">
        <v>3</v>
      </c>
      <c r="E108" s="233">
        <v>2</v>
      </c>
      <c r="F108" s="232">
        <v>0</v>
      </c>
      <c r="G108" s="233">
        <v>1</v>
      </c>
      <c r="H108" s="232">
        <v>1</v>
      </c>
      <c r="I108" s="233">
        <v>0</v>
      </c>
      <c r="J108" s="234">
        <v>1</v>
      </c>
      <c r="K108" s="234">
        <v>0</v>
      </c>
      <c r="L108" s="232">
        <v>3</v>
      </c>
      <c r="M108" s="233">
        <v>5</v>
      </c>
      <c r="N108" s="234">
        <v>0</v>
      </c>
      <c r="O108" s="234">
        <v>0</v>
      </c>
      <c r="P108" s="232">
        <v>60</v>
      </c>
      <c r="Q108" s="233">
        <v>50</v>
      </c>
      <c r="R108" s="234">
        <v>2</v>
      </c>
      <c r="S108" s="234">
        <v>0</v>
      </c>
      <c r="T108" s="232">
        <v>1</v>
      </c>
      <c r="U108" s="233">
        <v>1</v>
      </c>
      <c r="V108" s="235">
        <f t="shared" si="12"/>
        <v>71</v>
      </c>
      <c r="W108" s="236">
        <f t="shared" si="13"/>
        <v>59</v>
      </c>
      <c r="X108" s="237">
        <f t="shared" si="14"/>
        <v>130</v>
      </c>
    </row>
    <row r="109" spans="1:24" x14ac:dyDescent="0.3">
      <c r="A109" s="202" t="s">
        <v>24</v>
      </c>
      <c r="B109" s="205" t="s">
        <v>23</v>
      </c>
      <c r="C109" s="205" t="s">
        <v>18</v>
      </c>
      <c r="D109" s="232">
        <v>0</v>
      </c>
      <c r="E109" s="233">
        <v>5</v>
      </c>
      <c r="F109" s="232">
        <v>1</v>
      </c>
      <c r="G109" s="233">
        <v>0</v>
      </c>
      <c r="H109" s="232">
        <v>0</v>
      </c>
      <c r="I109" s="233">
        <v>0</v>
      </c>
      <c r="J109" s="234">
        <v>0</v>
      </c>
      <c r="K109" s="234">
        <v>0</v>
      </c>
      <c r="L109" s="232">
        <v>1</v>
      </c>
      <c r="M109" s="233">
        <v>3</v>
      </c>
      <c r="N109" s="234">
        <v>0</v>
      </c>
      <c r="O109" s="234">
        <v>0</v>
      </c>
      <c r="P109" s="232">
        <v>15</v>
      </c>
      <c r="Q109" s="233">
        <v>19</v>
      </c>
      <c r="R109" s="234">
        <v>0</v>
      </c>
      <c r="S109" s="234">
        <v>2</v>
      </c>
      <c r="T109" s="232">
        <v>0</v>
      </c>
      <c r="U109" s="233">
        <v>0</v>
      </c>
      <c r="V109" s="235">
        <f t="shared" si="12"/>
        <v>17</v>
      </c>
      <c r="W109" s="236">
        <f t="shared" si="13"/>
        <v>29</v>
      </c>
      <c r="X109" s="237">
        <f t="shared" si="14"/>
        <v>46</v>
      </c>
    </row>
    <row r="110" spans="1:24" x14ac:dyDescent="0.3">
      <c r="A110" s="202" t="s">
        <v>22</v>
      </c>
      <c r="B110" s="205" t="s">
        <v>21</v>
      </c>
      <c r="C110" s="205" t="s">
        <v>18</v>
      </c>
      <c r="D110" s="232">
        <v>5</v>
      </c>
      <c r="E110" s="233">
        <v>2</v>
      </c>
      <c r="F110" s="232">
        <v>0</v>
      </c>
      <c r="G110" s="233">
        <v>1</v>
      </c>
      <c r="H110" s="232">
        <v>0</v>
      </c>
      <c r="I110" s="233">
        <v>0</v>
      </c>
      <c r="J110" s="234">
        <v>1</v>
      </c>
      <c r="K110" s="234">
        <v>1</v>
      </c>
      <c r="L110" s="232">
        <v>0</v>
      </c>
      <c r="M110" s="233">
        <v>1</v>
      </c>
      <c r="N110" s="234">
        <v>0</v>
      </c>
      <c r="O110" s="234">
        <v>0</v>
      </c>
      <c r="P110" s="232">
        <v>7</v>
      </c>
      <c r="Q110" s="233">
        <v>5</v>
      </c>
      <c r="R110" s="234">
        <v>0</v>
      </c>
      <c r="S110" s="234">
        <v>0</v>
      </c>
      <c r="T110" s="232">
        <v>0</v>
      </c>
      <c r="U110" s="233">
        <v>0</v>
      </c>
      <c r="V110" s="235">
        <f t="shared" si="12"/>
        <v>13</v>
      </c>
      <c r="W110" s="236">
        <f t="shared" si="13"/>
        <v>10</v>
      </c>
      <c r="X110" s="237">
        <f t="shared" si="14"/>
        <v>23</v>
      </c>
    </row>
    <row r="111" spans="1:24" x14ac:dyDescent="0.3">
      <c r="A111" s="202" t="s">
        <v>20</v>
      </c>
      <c r="B111" s="205" t="s">
        <v>19</v>
      </c>
      <c r="C111" s="205" t="s">
        <v>18</v>
      </c>
      <c r="D111" s="232">
        <v>0</v>
      </c>
      <c r="E111" s="233">
        <v>0</v>
      </c>
      <c r="F111" s="232">
        <v>0</v>
      </c>
      <c r="G111" s="233">
        <v>0</v>
      </c>
      <c r="H111" s="232">
        <v>1</v>
      </c>
      <c r="I111" s="233">
        <v>0</v>
      </c>
      <c r="J111" s="234">
        <v>0</v>
      </c>
      <c r="K111" s="234">
        <v>0</v>
      </c>
      <c r="L111" s="232">
        <v>1</v>
      </c>
      <c r="M111" s="233">
        <v>0</v>
      </c>
      <c r="N111" s="234">
        <v>0</v>
      </c>
      <c r="O111" s="234">
        <v>0</v>
      </c>
      <c r="P111" s="232">
        <v>7</v>
      </c>
      <c r="Q111" s="233">
        <v>7</v>
      </c>
      <c r="R111" s="234">
        <v>1</v>
      </c>
      <c r="S111" s="234">
        <v>0</v>
      </c>
      <c r="T111" s="232">
        <v>1</v>
      </c>
      <c r="U111" s="233">
        <v>0</v>
      </c>
      <c r="V111" s="235">
        <f t="shared" si="12"/>
        <v>11</v>
      </c>
      <c r="W111" s="236">
        <f t="shared" si="13"/>
        <v>7</v>
      </c>
      <c r="X111" s="237">
        <f t="shared" si="14"/>
        <v>18</v>
      </c>
    </row>
    <row r="112" spans="1:24" x14ac:dyDescent="0.3">
      <c r="A112" s="221" t="s">
        <v>703</v>
      </c>
      <c r="B112" s="222"/>
      <c r="C112" s="222"/>
      <c r="D112" s="238">
        <f t="shared" ref="D112:X112" si="15">SUM(D113:D115)</f>
        <v>0</v>
      </c>
      <c r="E112" s="239">
        <f t="shared" si="15"/>
        <v>1</v>
      </c>
      <c r="F112" s="238">
        <f t="shared" si="15"/>
        <v>0</v>
      </c>
      <c r="G112" s="239">
        <f t="shared" si="15"/>
        <v>1</v>
      </c>
      <c r="H112" s="238">
        <f t="shared" si="15"/>
        <v>0</v>
      </c>
      <c r="I112" s="239">
        <f t="shared" si="15"/>
        <v>0</v>
      </c>
      <c r="J112" s="240">
        <f t="shared" si="15"/>
        <v>0</v>
      </c>
      <c r="K112" s="240">
        <f t="shared" si="15"/>
        <v>0</v>
      </c>
      <c r="L112" s="238">
        <f t="shared" si="15"/>
        <v>4</v>
      </c>
      <c r="M112" s="239">
        <f t="shared" si="15"/>
        <v>4</v>
      </c>
      <c r="N112" s="240">
        <f t="shared" si="15"/>
        <v>0</v>
      </c>
      <c r="O112" s="240">
        <f t="shared" si="15"/>
        <v>0</v>
      </c>
      <c r="P112" s="238">
        <f t="shared" si="15"/>
        <v>7</v>
      </c>
      <c r="Q112" s="239">
        <f t="shared" si="15"/>
        <v>31</v>
      </c>
      <c r="R112" s="240">
        <f t="shared" si="15"/>
        <v>0</v>
      </c>
      <c r="S112" s="240">
        <f t="shared" si="15"/>
        <v>2</v>
      </c>
      <c r="T112" s="238">
        <f t="shared" si="15"/>
        <v>2</v>
      </c>
      <c r="U112" s="239">
        <f t="shared" si="15"/>
        <v>1</v>
      </c>
      <c r="V112" s="238">
        <f t="shared" si="15"/>
        <v>13</v>
      </c>
      <c r="W112" s="241">
        <f t="shared" si="15"/>
        <v>40</v>
      </c>
      <c r="X112" s="239">
        <f t="shared" si="15"/>
        <v>53</v>
      </c>
    </row>
    <row r="113" spans="1:24" ht="13.8" customHeight="1" x14ac:dyDescent="0.3">
      <c r="A113" s="202" t="s">
        <v>17</v>
      </c>
      <c r="B113" s="205" t="s">
        <v>8</v>
      </c>
      <c r="C113" s="205" t="s">
        <v>12</v>
      </c>
      <c r="D113" s="232">
        <v>0</v>
      </c>
      <c r="E113" s="233">
        <v>1</v>
      </c>
      <c r="F113" s="232">
        <v>0</v>
      </c>
      <c r="G113" s="233">
        <v>1</v>
      </c>
      <c r="H113" s="232">
        <v>0</v>
      </c>
      <c r="I113" s="233">
        <v>0</v>
      </c>
      <c r="J113" s="234">
        <v>0</v>
      </c>
      <c r="K113" s="234">
        <v>0</v>
      </c>
      <c r="L113" s="232">
        <v>4</v>
      </c>
      <c r="M113" s="233">
        <v>4</v>
      </c>
      <c r="N113" s="234">
        <v>0</v>
      </c>
      <c r="O113" s="234">
        <v>0</v>
      </c>
      <c r="P113" s="232">
        <v>7</v>
      </c>
      <c r="Q113" s="233">
        <v>19</v>
      </c>
      <c r="R113" s="234">
        <v>0</v>
      </c>
      <c r="S113" s="234">
        <v>1</v>
      </c>
      <c r="T113" s="232">
        <v>2</v>
      </c>
      <c r="U113" s="233">
        <v>1</v>
      </c>
      <c r="V113" s="235">
        <f t="shared" ref="V113:W115" si="16">D113+F113+H113+J113+L113+N113+P113+R113+T113</f>
        <v>13</v>
      </c>
      <c r="W113" s="236">
        <f t="shared" si="16"/>
        <v>27</v>
      </c>
      <c r="X113" s="237">
        <f>V113+W113</f>
        <v>40</v>
      </c>
    </row>
    <row r="114" spans="1:24" x14ac:dyDescent="0.3">
      <c r="A114" s="202" t="s">
        <v>16</v>
      </c>
      <c r="B114" s="205" t="s">
        <v>15</v>
      </c>
      <c r="C114" s="205" t="s">
        <v>12</v>
      </c>
      <c r="D114" s="232">
        <v>0</v>
      </c>
      <c r="E114" s="233">
        <v>0</v>
      </c>
      <c r="F114" s="232">
        <v>0</v>
      </c>
      <c r="G114" s="233">
        <v>0</v>
      </c>
      <c r="H114" s="232">
        <v>0</v>
      </c>
      <c r="I114" s="233">
        <v>0</v>
      </c>
      <c r="J114" s="234">
        <v>0</v>
      </c>
      <c r="K114" s="234">
        <v>0</v>
      </c>
      <c r="L114" s="232">
        <v>0</v>
      </c>
      <c r="M114" s="233">
        <v>0</v>
      </c>
      <c r="N114" s="234">
        <v>0</v>
      </c>
      <c r="O114" s="234">
        <v>0</v>
      </c>
      <c r="P114" s="232">
        <v>0</v>
      </c>
      <c r="Q114" s="233">
        <v>5</v>
      </c>
      <c r="R114" s="234">
        <v>0</v>
      </c>
      <c r="S114" s="234">
        <v>0</v>
      </c>
      <c r="T114" s="232">
        <v>0</v>
      </c>
      <c r="U114" s="233">
        <v>0</v>
      </c>
      <c r="V114" s="235">
        <f t="shared" si="16"/>
        <v>0</v>
      </c>
      <c r="W114" s="236">
        <f t="shared" si="16"/>
        <v>5</v>
      </c>
      <c r="X114" s="237">
        <f>V114+W114</f>
        <v>5</v>
      </c>
    </row>
    <row r="115" spans="1:24" x14ac:dyDescent="0.3">
      <c r="A115" s="202" t="s">
        <v>14</v>
      </c>
      <c r="B115" s="205" t="s">
        <v>13</v>
      </c>
      <c r="C115" s="205" t="s">
        <v>12</v>
      </c>
      <c r="D115" s="232">
        <v>0</v>
      </c>
      <c r="E115" s="233">
        <v>0</v>
      </c>
      <c r="F115" s="232">
        <v>0</v>
      </c>
      <c r="G115" s="233">
        <v>0</v>
      </c>
      <c r="H115" s="232">
        <v>0</v>
      </c>
      <c r="I115" s="233">
        <v>0</v>
      </c>
      <c r="J115" s="234">
        <v>0</v>
      </c>
      <c r="K115" s="234">
        <v>0</v>
      </c>
      <c r="L115" s="232">
        <v>0</v>
      </c>
      <c r="M115" s="233">
        <v>0</v>
      </c>
      <c r="N115" s="234">
        <v>0</v>
      </c>
      <c r="O115" s="234">
        <v>0</v>
      </c>
      <c r="P115" s="232">
        <v>0</v>
      </c>
      <c r="Q115" s="233">
        <v>7</v>
      </c>
      <c r="R115" s="234">
        <v>0</v>
      </c>
      <c r="S115" s="234">
        <v>1</v>
      </c>
      <c r="T115" s="232">
        <v>0</v>
      </c>
      <c r="U115" s="233">
        <v>0</v>
      </c>
      <c r="V115" s="235">
        <f t="shared" si="16"/>
        <v>0</v>
      </c>
      <c r="W115" s="236">
        <f t="shared" si="16"/>
        <v>8</v>
      </c>
      <c r="X115" s="237">
        <f>V115+W115</f>
        <v>8</v>
      </c>
    </row>
    <row r="116" spans="1:24" x14ac:dyDescent="0.3">
      <c r="A116" s="221" t="s">
        <v>701</v>
      </c>
      <c r="B116" s="222"/>
      <c r="C116" s="222"/>
      <c r="D116" s="238">
        <f t="shared" ref="D116:X116" si="17">SUM(D117,D120,D123)</f>
        <v>8</v>
      </c>
      <c r="E116" s="239">
        <f t="shared" si="17"/>
        <v>8</v>
      </c>
      <c r="F116" s="238">
        <f t="shared" si="17"/>
        <v>8</v>
      </c>
      <c r="G116" s="239">
        <f t="shared" si="17"/>
        <v>11</v>
      </c>
      <c r="H116" s="238">
        <f t="shared" si="17"/>
        <v>0</v>
      </c>
      <c r="I116" s="239">
        <f t="shared" si="17"/>
        <v>0</v>
      </c>
      <c r="J116" s="240">
        <f t="shared" si="17"/>
        <v>10</v>
      </c>
      <c r="K116" s="240">
        <f t="shared" si="17"/>
        <v>19</v>
      </c>
      <c r="L116" s="238">
        <f t="shared" si="17"/>
        <v>10</v>
      </c>
      <c r="M116" s="239">
        <f t="shared" si="17"/>
        <v>14</v>
      </c>
      <c r="N116" s="240">
        <f t="shared" si="17"/>
        <v>0</v>
      </c>
      <c r="O116" s="240">
        <f t="shared" si="17"/>
        <v>0</v>
      </c>
      <c r="P116" s="238">
        <f t="shared" si="17"/>
        <v>202</v>
      </c>
      <c r="Q116" s="239">
        <f t="shared" si="17"/>
        <v>297</v>
      </c>
      <c r="R116" s="240">
        <f t="shared" si="17"/>
        <v>4</v>
      </c>
      <c r="S116" s="240">
        <f t="shared" si="17"/>
        <v>7</v>
      </c>
      <c r="T116" s="238">
        <f t="shared" si="17"/>
        <v>49</v>
      </c>
      <c r="U116" s="239">
        <f t="shared" si="17"/>
        <v>31</v>
      </c>
      <c r="V116" s="238">
        <f t="shared" si="17"/>
        <v>291</v>
      </c>
      <c r="W116" s="241">
        <f t="shared" si="17"/>
        <v>387</v>
      </c>
      <c r="X116" s="239">
        <f t="shared" si="17"/>
        <v>678</v>
      </c>
    </row>
    <row r="117" spans="1:24" x14ac:dyDescent="0.3">
      <c r="A117" s="210" t="s">
        <v>699</v>
      </c>
      <c r="B117" s="208"/>
      <c r="C117" s="208"/>
      <c r="D117" s="242">
        <f t="shared" ref="D117:X117" si="18">SUM(D118:D119)</f>
        <v>6</v>
      </c>
      <c r="E117" s="243">
        <f t="shared" si="18"/>
        <v>5</v>
      </c>
      <c r="F117" s="242">
        <f t="shared" si="18"/>
        <v>0</v>
      </c>
      <c r="G117" s="243">
        <f t="shared" si="18"/>
        <v>0</v>
      </c>
      <c r="H117" s="242">
        <f t="shared" si="18"/>
        <v>0</v>
      </c>
      <c r="I117" s="243">
        <f t="shared" si="18"/>
        <v>0</v>
      </c>
      <c r="J117" s="244">
        <f t="shared" si="18"/>
        <v>1</v>
      </c>
      <c r="K117" s="244">
        <f t="shared" si="18"/>
        <v>0</v>
      </c>
      <c r="L117" s="242">
        <f t="shared" si="18"/>
        <v>1</v>
      </c>
      <c r="M117" s="243">
        <f t="shared" si="18"/>
        <v>1</v>
      </c>
      <c r="N117" s="244">
        <f t="shared" si="18"/>
        <v>0</v>
      </c>
      <c r="O117" s="244">
        <f t="shared" si="18"/>
        <v>0</v>
      </c>
      <c r="P117" s="242">
        <f t="shared" si="18"/>
        <v>16</v>
      </c>
      <c r="Q117" s="243">
        <f t="shared" si="18"/>
        <v>9</v>
      </c>
      <c r="R117" s="244">
        <f t="shared" si="18"/>
        <v>0</v>
      </c>
      <c r="S117" s="244">
        <f t="shared" si="18"/>
        <v>0</v>
      </c>
      <c r="T117" s="242">
        <f t="shared" si="18"/>
        <v>0</v>
      </c>
      <c r="U117" s="243">
        <f t="shared" si="18"/>
        <v>0</v>
      </c>
      <c r="V117" s="242">
        <f t="shared" si="18"/>
        <v>24</v>
      </c>
      <c r="W117" s="245">
        <f t="shared" si="18"/>
        <v>15</v>
      </c>
      <c r="X117" s="243">
        <f t="shared" si="18"/>
        <v>39</v>
      </c>
    </row>
    <row r="118" spans="1:24" x14ac:dyDescent="0.3">
      <c r="A118" s="202" t="s">
        <v>11</v>
      </c>
      <c r="B118" s="205" t="s">
        <v>10</v>
      </c>
      <c r="C118" s="205" t="s">
        <v>7</v>
      </c>
      <c r="D118" s="232">
        <v>6</v>
      </c>
      <c r="E118" s="233">
        <v>5</v>
      </c>
      <c r="F118" s="232">
        <v>0</v>
      </c>
      <c r="G118" s="233">
        <v>0</v>
      </c>
      <c r="H118" s="232">
        <v>0</v>
      </c>
      <c r="I118" s="233">
        <v>0</v>
      </c>
      <c r="J118" s="234">
        <v>1</v>
      </c>
      <c r="K118" s="234">
        <v>0</v>
      </c>
      <c r="L118" s="232">
        <v>0</v>
      </c>
      <c r="M118" s="233">
        <v>0</v>
      </c>
      <c r="N118" s="234">
        <v>0</v>
      </c>
      <c r="O118" s="234"/>
      <c r="P118" s="232">
        <v>4</v>
      </c>
      <c r="Q118" s="233">
        <v>6</v>
      </c>
      <c r="R118" s="234">
        <v>0</v>
      </c>
      <c r="S118" s="234">
        <v>0</v>
      </c>
      <c r="T118" s="232">
        <v>0</v>
      </c>
      <c r="U118" s="233">
        <v>0</v>
      </c>
      <c r="V118" s="235">
        <f>D118+F118+H118+J118+L118+N118+P118+R118+T118</f>
        <v>11</v>
      </c>
      <c r="W118" s="236">
        <f>E118+G118+I118+K118+M118+O118+Q118+S118+U118</f>
        <v>11</v>
      </c>
      <c r="X118" s="237">
        <f>V118+W118</f>
        <v>22</v>
      </c>
    </row>
    <row r="119" spans="1:24" x14ac:dyDescent="0.3">
      <c r="A119" s="202" t="s">
        <v>9</v>
      </c>
      <c r="B119" s="205" t="s">
        <v>8</v>
      </c>
      <c r="C119" s="205" t="s">
        <v>7</v>
      </c>
      <c r="D119" s="232">
        <v>0</v>
      </c>
      <c r="E119" s="233">
        <v>0</v>
      </c>
      <c r="F119" s="232">
        <v>0</v>
      </c>
      <c r="G119" s="233">
        <v>0</v>
      </c>
      <c r="H119" s="232">
        <v>0</v>
      </c>
      <c r="I119" s="233">
        <v>0</v>
      </c>
      <c r="J119" s="234">
        <v>0</v>
      </c>
      <c r="K119" s="234">
        <v>0</v>
      </c>
      <c r="L119" s="232">
        <v>1</v>
      </c>
      <c r="M119" s="233">
        <v>1</v>
      </c>
      <c r="N119" s="234">
        <v>0</v>
      </c>
      <c r="O119" s="234">
        <v>0</v>
      </c>
      <c r="P119" s="232">
        <v>12</v>
      </c>
      <c r="Q119" s="233">
        <v>3</v>
      </c>
      <c r="R119" s="234">
        <v>0</v>
      </c>
      <c r="S119" s="234">
        <v>0</v>
      </c>
      <c r="T119" s="232">
        <v>0</v>
      </c>
      <c r="U119" s="233">
        <v>0</v>
      </c>
      <c r="V119" s="235">
        <f>D119+F119+H119+J119+L119+N119+P119+R119+T119</f>
        <v>13</v>
      </c>
      <c r="W119" s="236">
        <f>E119+G119+I119+K119+M119+O119+Q119+S119+U119</f>
        <v>4</v>
      </c>
      <c r="X119" s="237">
        <f>V119+W119</f>
        <v>17</v>
      </c>
    </row>
    <row r="120" spans="1:24" x14ac:dyDescent="0.3">
      <c r="A120" s="210" t="s">
        <v>704</v>
      </c>
      <c r="B120" s="208"/>
      <c r="C120" s="208"/>
      <c r="D120" s="242">
        <f t="shared" ref="D120:X120" si="19">SUM(D121:D122)</f>
        <v>2</v>
      </c>
      <c r="E120" s="243">
        <f t="shared" si="19"/>
        <v>3</v>
      </c>
      <c r="F120" s="242">
        <f t="shared" si="19"/>
        <v>7</v>
      </c>
      <c r="G120" s="243">
        <f t="shared" si="19"/>
        <v>9</v>
      </c>
      <c r="H120" s="242">
        <f t="shared" si="19"/>
        <v>0</v>
      </c>
      <c r="I120" s="243">
        <f t="shared" si="19"/>
        <v>0</v>
      </c>
      <c r="J120" s="244">
        <f t="shared" si="19"/>
        <v>7</v>
      </c>
      <c r="K120" s="244">
        <f t="shared" si="19"/>
        <v>17</v>
      </c>
      <c r="L120" s="242">
        <f t="shared" si="19"/>
        <v>6</v>
      </c>
      <c r="M120" s="243">
        <f t="shared" si="19"/>
        <v>7</v>
      </c>
      <c r="N120" s="244">
        <f t="shared" si="19"/>
        <v>0</v>
      </c>
      <c r="O120" s="244">
        <f t="shared" si="19"/>
        <v>0</v>
      </c>
      <c r="P120" s="242">
        <f t="shared" si="19"/>
        <v>164</v>
      </c>
      <c r="Q120" s="243">
        <f t="shared" si="19"/>
        <v>216</v>
      </c>
      <c r="R120" s="244">
        <f t="shared" si="19"/>
        <v>4</v>
      </c>
      <c r="S120" s="244">
        <f t="shared" si="19"/>
        <v>5</v>
      </c>
      <c r="T120" s="242">
        <f t="shared" si="19"/>
        <v>48</v>
      </c>
      <c r="U120" s="243">
        <f t="shared" si="19"/>
        <v>30</v>
      </c>
      <c r="V120" s="242">
        <f t="shared" si="19"/>
        <v>238</v>
      </c>
      <c r="W120" s="245">
        <f t="shared" si="19"/>
        <v>287</v>
      </c>
      <c r="X120" s="243">
        <f t="shared" si="19"/>
        <v>525</v>
      </c>
    </row>
    <row r="121" spans="1:24" ht="13.8" customHeight="1" x14ac:dyDescent="0.3">
      <c r="A121" s="202" t="s">
        <v>6</v>
      </c>
      <c r="B121" s="205" t="s">
        <v>5</v>
      </c>
      <c r="C121" s="205" t="s">
        <v>2</v>
      </c>
      <c r="D121" s="232">
        <v>1</v>
      </c>
      <c r="E121" s="233">
        <v>2</v>
      </c>
      <c r="F121" s="232">
        <v>4</v>
      </c>
      <c r="G121" s="233">
        <v>4</v>
      </c>
      <c r="H121" s="232">
        <v>0</v>
      </c>
      <c r="I121" s="233">
        <v>0</v>
      </c>
      <c r="J121" s="234">
        <v>2</v>
      </c>
      <c r="K121" s="234">
        <v>5</v>
      </c>
      <c r="L121" s="232">
        <v>3</v>
      </c>
      <c r="M121" s="233">
        <v>2</v>
      </c>
      <c r="N121" s="234">
        <v>0</v>
      </c>
      <c r="O121" s="234">
        <v>0</v>
      </c>
      <c r="P121" s="232">
        <v>58</v>
      </c>
      <c r="Q121" s="233">
        <v>46</v>
      </c>
      <c r="R121" s="234">
        <v>2</v>
      </c>
      <c r="S121" s="234">
        <v>2</v>
      </c>
      <c r="T121" s="232">
        <v>45</v>
      </c>
      <c r="U121" s="233">
        <v>28</v>
      </c>
      <c r="V121" s="235">
        <f t="shared" ref="V121:W123" si="20">D121+F121+H121+J121+L121+N121+P121+R121+T121</f>
        <v>115</v>
      </c>
      <c r="W121" s="236">
        <f t="shared" si="20"/>
        <v>89</v>
      </c>
      <c r="X121" s="237">
        <f>V121+W121</f>
        <v>204</v>
      </c>
    </row>
    <row r="122" spans="1:24" x14ac:dyDescent="0.3">
      <c r="A122" s="202" t="s">
        <v>4</v>
      </c>
      <c r="B122" s="205" t="s">
        <v>3</v>
      </c>
      <c r="C122" s="205" t="s">
        <v>2</v>
      </c>
      <c r="D122" s="232">
        <v>1</v>
      </c>
      <c r="E122" s="233">
        <v>1</v>
      </c>
      <c r="F122" s="232">
        <v>3</v>
      </c>
      <c r="G122" s="233">
        <v>5</v>
      </c>
      <c r="H122" s="232">
        <v>0</v>
      </c>
      <c r="I122" s="233">
        <v>0</v>
      </c>
      <c r="J122" s="234">
        <v>5</v>
      </c>
      <c r="K122" s="234">
        <v>12</v>
      </c>
      <c r="L122" s="232">
        <v>3</v>
      </c>
      <c r="M122" s="233">
        <v>5</v>
      </c>
      <c r="N122" s="234">
        <v>0</v>
      </c>
      <c r="O122" s="234">
        <v>0</v>
      </c>
      <c r="P122" s="232">
        <v>106</v>
      </c>
      <c r="Q122" s="233">
        <v>170</v>
      </c>
      <c r="R122" s="234">
        <v>2</v>
      </c>
      <c r="S122" s="234">
        <v>3</v>
      </c>
      <c r="T122" s="232">
        <v>3</v>
      </c>
      <c r="U122" s="233">
        <v>2</v>
      </c>
      <c r="V122" s="235">
        <f t="shared" si="20"/>
        <v>123</v>
      </c>
      <c r="W122" s="236">
        <f t="shared" si="20"/>
        <v>198</v>
      </c>
      <c r="X122" s="237">
        <f>V122+W122</f>
        <v>321</v>
      </c>
    </row>
    <row r="123" spans="1:24" x14ac:dyDescent="0.3">
      <c r="A123" s="211" t="s">
        <v>700</v>
      </c>
      <c r="B123" s="212" t="s">
        <v>1</v>
      </c>
      <c r="C123" s="212" t="s">
        <v>0</v>
      </c>
      <c r="D123" s="246">
        <v>0</v>
      </c>
      <c r="E123" s="247">
        <v>0</v>
      </c>
      <c r="F123" s="246">
        <v>1</v>
      </c>
      <c r="G123" s="247">
        <v>2</v>
      </c>
      <c r="H123" s="246">
        <v>0</v>
      </c>
      <c r="I123" s="247">
        <v>0</v>
      </c>
      <c r="J123" s="248">
        <v>2</v>
      </c>
      <c r="K123" s="248">
        <v>2</v>
      </c>
      <c r="L123" s="246">
        <v>3</v>
      </c>
      <c r="M123" s="247">
        <v>6</v>
      </c>
      <c r="N123" s="248">
        <v>0</v>
      </c>
      <c r="O123" s="248">
        <v>0</v>
      </c>
      <c r="P123" s="246">
        <v>22</v>
      </c>
      <c r="Q123" s="247">
        <v>72</v>
      </c>
      <c r="R123" s="248">
        <v>0</v>
      </c>
      <c r="S123" s="248">
        <v>2</v>
      </c>
      <c r="T123" s="246">
        <v>1</v>
      </c>
      <c r="U123" s="247">
        <v>1</v>
      </c>
      <c r="V123" s="249">
        <f t="shared" si="20"/>
        <v>29</v>
      </c>
      <c r="W123" s="250">
        <f t="shared" si="20"/>
        <v>85</v>
      </c>
      <c r="X123" s="251">
        <f>V123+W123</f>
        <v>114</v>
      </c>
    </row>
  </sheetData>
  <mergeCells count="11">
    <mergeCell ref="V1:X1"/>
    <mergeCell ref="C1:C2"/>
    <mergeCell ref="R1:S1"/>
    <mergeCell ref="T1:U1"/>
    <mergeCell ref="D1:E1"/>
    <mergeCell ref="F1:G1"/>
    <mergeCell ref="H1:I1"/>
    <mergeCell ref="J1:K1"/>
    <mergeCell ref="L1:M1"/>
    <mergeCell ref="N1:O1"/>
    <mergeCell ref="P1:Q1"/>
  </mergeCells>
  <pageMargins left="0.25" right="0.25" top="0.5" bottom="0.5" header="0.3" footer="0.3"/>
  <pageSetup scale="63" fitToHeight="0" orientation="landscape" r:id="rId1"/>
  <headerFooter>
    <oddFooter>&amp;R&amp;"-,Italic"&amp;9&amp;K01+033Office of Institutional Research and Studies, October 2016</oddFooter>
  </headerFooter>
  <rowBreaks count="2" manualBreakCount="2">
    <brk id="55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zoomScaleNormal="100" workbookViewId="0">
      <selection activeCell="A25" sqref="A25"/>
    </sheetView>
  </sheetViews>
  <sheetFormatPr defaultRowHeight="14.4" x14ac:dyDescent="0.3"/>
  <cols>
    <col min="1" max="1" width="52.21875" style="2" customWidth="1"/>
    <col min="2" max="21" width="7.6640625" style="2" customWidth="1"/>
    <col min="22" max="22" width="6.5546875" style="2" bestFit="1" customWidth="1"/>
    <col min="23" max="16384" width="8.88671875" style="2"/>
  </cols>
  <sheetData>
    <row r="1" spans="1:22" ht="43.8" customHeight="1" x14ac:dyDescent="0.3">
      <c r="A1" s="290" t="s">
        <v>231</v>
      </c>
      <c r="B1" s="288" t="s">
        <v>203</v>
      </c>
      <c r="C1" s="288"/>
      <c r="D1" s="288" t="s">
        <v>202</v>
      </c>
      <c r="E1" s="288"/>
      <c r="F1" s="288" t="s">
        <v>230</v>
      </c>
      <c r="G1" s="288"/>
      <c r="H1" s="288" t="s">
        <v>200</v>
      </c>
      <c r="I1" s="288"/>
      <c r="J1" s="288" t="s">
        <v>229</v>
      </c>
      <c r="K1" s="288"/>
      <c r="L1" s="288" t="s">
        <v>198</v>
      </c>
      <c r="M1" s="288"/>
      <c r="N1" s="288" t="s">
        <v>197</v>
      </c>
      <c r="O1" s="288"/>
      <c r="P1" s="288" t="s">
        <v>196</v>
      </c>
      <c r="Q1" s="288"/>
      <c r="R1" s="288" t="s">
        <v>228</v>
      </c>
      <c r="S1" s="288"/>
      <c r="T1" s="289" t="s">
        <v>227</v>
      </c>
      <c r="U1" s="289"/>
      <c r="V1" s="289"/>
    </row>
    <row r="2" spans="1:22" x14ac:dyDescent="0.3">
      <c r="A2" s="291"/>
      <c r="B2" s="49" t="s">
        <v>192</v>
      </c>
      <c r="C2" s="49" t="s">
        <v>191</v>
      </c>
      <c r="D2" s="49" t="s">
        <v>192</v>
      </c>
      <c r="E2" s="49" t="s">
        <v>191</v>
      </c>
      <c r="F2" s="49" t="s">
        <v>192</v>
      </c>
      <c r="G2" s="49" t="s">
        <v>191</v>
      </c>
      <c r="H2" s="49" t="s">
        <v>192</v>
      </c>
      <c r="I2" s="49" t="s">
        <v>191</v>
      </c>
      <c r="J2" s="49" t="s">
        <v>192</v>
      </c>
      <c r="K2" s="49" t="s">
        <v>191</v>
      </c>
      <c r="L2" s="49" t="s">
        <v>192</v>
      </c>
      <c r="M2" s="49" t="s">
        <v>191</v>
      </c>
      <c r="N2" s="49" t="s">
        <v>226</v>
      </c>
      <c r="O2" s="49" t="s">
        <v>191</v>
      </c>
      <c r="P2" s="49" t="s">
        <v>192</v>
      </c>
      <c r="Q2" s="49" t="s">
        <v>191</v>
      </c>
      <c r="R2" s="49" t="s">
        <v>192</v>
      </c>
      <c r="S2" s="49" t="s">
        <v>191</v>
      </c>
      <c r="T2" s="49" t="s">
        <v>192</v>
      </c>
      <c r="U2" s="49" t="s">
        <v>191</v>
      </c>
      <c r="V2" s="48" t="s">
        <v>225</v>
      </c>
    </row>
    <row r="3" spans="1:22" s="41" customFormat="1" x14ac:dyDescent="0.3">
      <c r="A3" s="47" t="s">
        <v>224</v>
      </c>
      <c r="B3" s="46">
        <f t="shared" ref="B3:S3" si="0">B4+B19</f>
        <v>241</v>
      </c>
      <c r="C3" s="45">
        <f t="shared" si="0"/>
        <v>153</v>
      </c>
      <c r="D3" s="46">
        <f t="shared" si="0"/>
        <v>261</v>
      </c>
      <c r="E3" s="45">
        <f t="shared" si="0"/>
        <v>299</v>
      </c>
      <c r="F3" s="46">
        <f t="shared" si="0"/>
        <v>22</v>
      </c>
      <c r="G3" s="45">
        <f t="shared" si="0"/>
        <v>16</v>
      </c>
      <c r="H3" s="46">
        <f t="shared" si="0"/>
        <v>139</v>
      </c>
      <c r="I3" s="45">
        <f t="shared" si="0"/>
        <v>147</v>
      </c>
      <c r="J3" s="46">
        <f t="shared" si="0"/>
        <v>662</v>
      </c>
      <c r="K3" s="45">
        <f t="shared" si="0"/>
        <v>1209</v>
      </c>
      <c r="L3" s="46">
        <f t="shared" si="0"/>
        <v>9</v>
      </c>
      <c r="M3" s="45">
        <f t="shared" si="0"/>
        <v>9</v>
      </c>
      <c r="N3" s="46">
        <f t="shared" si="0"/>
        <v>4828</v>
      </c>
      <c r="O3" s="45">
        <f t="shared" si="0"/>
        <v>5461</v>
      </c>
      <c r="P3" s="46">
        <f t="shared" si="0"/>
        <v>176</v>
      </c>
      <c r="Q3" s="45">
        <f t="shared" si="0"/>
        <v>254</v>
      </c>
      <c r="R3" s="46">
        <f t="shared" si="0"/>
        <v>141</v>
      </c>
      <c r="S3" s="45">
        <f t="shared" si="0"/>
        <v>115</v>
      </c>
      <c r="T3" s="44">
        <f t="shared" ref="T3:T31" si="1">B3+D3+F3+H3+J3+L3+N3+P3+R3</f>
        <v>6479</v>
      </c>
      <c r="U3" s="43">
        <f t="shared" ref="U3:U31" si="2">C3+E3+G3+I3+K3+M3+O3+Q3+S3</f>
        <v>7663</v>
      </c>
      <c r="V3" s="42">
        <f t="shared" ref="V3:V31" si="3">T3+U3</f>
        <v>14142</v>
      </c>
    </row>
    <row r="4" spans="1:22" s="25" customFormat="1" x14ac:dyDescent="0.3">
      <c r="A4" s="40" t="s">
        <v>223</v>
      </c>
      <c r="B4" s="39">
        <f t="shared" ref="B4:S4" si="4">B5+B12</f>
        <v>91</v>
      </c>
      <c r="C4" s="38">
        <f t="shared" si="4"/>
        <v>56</v>
      </c>
      <c r="D4" s="39">
        <f t="shared" si="4"/>
        <v>237</v>
      </c>
      <c r="E4" s="38">
        <f t="shared" si="4"/>
        <v>262</v>
      </c>
      <c r="F4" s="39">
        <f t="shared" si="4"/>
        <v>20</v>
      </c>
      <c r="G4" s="38">
        <f t="shared" si="4"/>
        <v>15</v>
      </c>
      <c r="H4" s="39">
        <f t="shared" si="4"/>
        <v>118</v>
      </c>
      <c r="I4" s="38">
        <f t="shared" si="4"/>
        <v>109</v>
      </c>
      <c r="J4" s="39">
        <f t="shared" si="4"/>
        <v>609</v>
      </c>
      <c r="K4" s="38">
        <f t="shared" si="4"/>
        <v>1071</v>
      </c>
      <c r="L4" s="39">
        <f t="shared" si="4"/>
        <v>9</v>
      </c>
      <c r="M4" s="38">
        <f t="shared" si="4"/>
        <v>8</v>
      </c>
      <c r="N4" s="39">
        <f t="shared" si="4"/>
        <v>4187</v>
      </c>
      <c r="O4" s="38">
        <f t="shared" si="4"/>
        <v>4404</v>
      </c>
      <c r="P4" s="39">
        <f t="shared" si="4"/>
        <v>161</v>
      </c>
      <c r="Q4" s="38">
        <f t="shared" si="4"/>
        <v>220</v>
      </c>
      <c r="R4" s="39">
        <f t="shared" si="4"/>
        <v>82</v>
      </c>
      <c r="S4" s="38">
        <f t="shared" si="4"/>
        <v>61</v>
      </c>
      <c r="T4" s="37">
        <f t="shared" si="1"/>
        <v>5514</v>
      </c>
      <c r="U4" s="36">
        <f t="shared" si="2"/>
        <v>6206</v>
      </c>
      <c r="V4" s="35">
        <f t="shared" si="3"/>
        <v>11720</v>
      </c>
    </row>
    <row r="5" spans="1:22" s="9" customFormat="1" x14ac:dyDescent="0.3">
      <c r="A5" s="34" t="s">
        <v>222</v>
      </c>
      <c r="B5" s="33">
        <f t="shared" ref="B5:S5" si="5">SUM(B6:B11)</f>
        <v>91</v>
      </c>
      <c r="C5" s="32">
        <f t="shared" si="5"/>
        <v>55</v>
      </c>
      <c r="D5" s="33">
        <f t="shared" si="5"/>
        <v>194</v>
      </c>
      <c r="E5" s="32">
        <f t="shared" si="5"/>
        <v>230</v>
      </c>
      <c r="F5" s="33">
        <f t="shared" si="5"/>
        <v>17</v>
      </c>
      <c r="G5" s="32">
        <f t="shared" si="5"/>
        <v>11</v>
      </c>
      <c r="H5" s="33">
        <f t="shared" si="5"/>
        <v>101</v>
      </c>
      <c r="I5" s="32">
        <f t="shared" si="5"/>
        <v>88</v>
      </c>
      <c r="J5" s="33">
        <f t="shared" si="5"/>
        <v>536</v>
      </c>
      <c r="K5" s="32">
        <f t="shared" si="5"/>
        <v>940</v>
      </c>
      <c r="L5" s="33">
        <f t="shared" si="5"/>
        <v>6</v>
      </c>
      <c r="M5" s="32">
        <f t="shared" si="5"/>
        <v>4</v>
      </c>
      <c r="N5" s="33">
        <f t="shared" si="5"/>
        <v>3576</v>
      </c>
      <c r="O5" s="32">
        <f t="shared" si="5"/>
        <v>3615</v>
      </c>
      <c r="P5" s="33">
        <f t="shared" si="5"/>
        <v>145</v>
      </c>
      <c r="Q5" s="32">
        <f t="shared" si="5"/>
        <v>196</v>
      </c>
      <c r="R5" s="33">
        <f t="shared" si="5"/>
        <v>63</v>
      </c>
      <c r="S5" s="32">
        <f t="shared" si="5"/>
        <v>40</v>
      </c>
      <c r="T5" s="12">
        <f t="shared" si="1"/>
        <v>4729</v>
      </c>
      <c r="U5" s="11">
        <f t="shared" si="2"/>
        <v>5179</v>
      </c>
      <c r="V5" s="10">
        <f t="shared" si="3"/>
        <v>9908</v>
      </c>
    </row>
    <row r="6" spans="1:22" x14ac:dyDescent="0.3">
      <c r="A6" s="8" t="s">
        <v>220</v>
      </c>
      <c r="B6" s="7">
        <v>7</v>
      </c>
      <c r="C6" s="6">
        <v>0</v>
      </c>
      <c r="D6" s="7">
        <v>44</v>
      </c>
      <c r="E6" s="6">
        <v>50</v>
      </c>
      <c r="F6" s="7">
        <v>4</v>
      </c>
      <c r="G6" s="6">
        <v>5</v>
      </c>
      <c r="H6" s="7">
        <v>25</v>
      </c>
      <c r="I6" s="6">
        <v>20</v>
      </c>
      <c r="J6" s="7">
        <v>133</v>
      </c>
      <c r="K6" s="6">
        <v>158</v>
      </c>
      <c r="L6" s="7">
        <v>1</v>
      </c>
      <c r="M6" s="6">
        <v>1</v>
      </c>
      <c r="N6" s="7">
        <v>656</v>
      </c>
      <c r="O6" s="6">
        <v>700</v>
      </c>
      <c r="P6" s="7">
        <v>41</v>
      </c>
      <c r="Q6" s="6">
        <v>56</v>
      </c>
      <c r="R6" s="7">
        <v>12</v>
      </c>
      <c r="S6" s="6">
        <v>8</v>
      </c>
      <c r="T6" s="5">
        <f t="shared" si="1"/>
        <v>923</v>
      </c>
      <c r="U6" s="4">
        <f t="shared" si="2"/>
        <v>998</v>
      </c>
      <c r="V6" s="3">
        <f t="shared" si="3"/>
        <v>1921</v>
      </c>
    </row>
    <row r="7" spans="1:22" x14ac:dyDescent="0.3">
      <c r="A7" s="8" t="s">
        <v>219</v>
      </c>
      <c r="B7" s="7">
        <v>7</v>
      </c>
      <c r="C7" s="6">
        <v>3</v>
      </c>
      <c r="D7" s="7">
        <v>13</v>
      </c>
      <c r="E7" s="6">
        <v>15</v>
      </c>
      <c r="F7" s="7">
        <v>2</v>
      </c>
      <c r="G7" s="6">
        <v>0</v>
      </c>
      <c r="H7" s="7">
        <v>5</v>
      </c>
      <c r="I7" s="6">
        <v>6</v>
      </c>
      <c r="J7" s="7">
        <v>73</v>
      </c>
      <c r="K7" s="6">
        <v>142</v>
      </c>
      <c r="L7" s="7">
        <v>0</v>
      </c>
      <c r="M7" s="6">
        <v>0</v>
      </c>
      <c r="N7" s="7">
        <v>224</v>
      </c>
      <c r="O7" s="6">
        <v>198</v>
      </c>
      <c r="P7" s="7">
        <v>13</v>
      </c>
      <c r="Q7" s="6">
        <v>15</v>
      </c>
      <c r="R7" s="7">
        <v>3</v>
      </c>
      <c r="S7" s="6">
        <v>3</v>
      </c>
      <c r="T7" s="5">
        <f t="shared" si="1"/>
        <v>340</v>
      </c>
      <c r="U7" s="4">
        <f t="shared" si="2"/>
        <v>382</v>
      </c>
      <c r="V7" s="3">
        <f t="shared" si="3"/>
        <v>722</v>
      </c>
    </row>
    <row r="8" spans="1:22" x14ac:dyDescent="0.3">
      <c r="A8" s="8" t="s">
        <v>218</v>
      </c>
      <c r="B8" s="7">
        <v>28</v>
      </c>
      <c r="C8" s="6">
        <v>20</v>
      </c>
      <c r="D8" s="7">
        <v>53</v>
      </c>
      <c r="E8" s="6">
        <v>59</v>
      </c>
      <c r="F8" s="7">
        <v>2</v>
      </c>
      <c r="G8" s="6">
        <v>2</v>
      </c>
      <c r="H8" s="7">
        <v>20</v>
      </c>
      <c r="I8" s="6">
        <v>23</v>
      </c>
      <c r="J8" s="7">
        <v>119</v>
      </c>
      <c r="K8" s="6">
        <v>227</v>
      </c>
      <c r="L8" s="7">
        <v>3</v>
      </c>
      <c r="M8" s="6">
        <v>2</v>
      </c>
      <c r="N8" s="7">
        <v>722</v>
      </c>
      <c r="O8" s="6">
        <v>717</v>
      </c>
      <c r="P8" s="7">
        <v>28</v>
      </c>
      <c r="Q8" s="6">
        <v>38</v>
      </c>
      <c r="R8" s="7">
        <v>12</v>
      </c>
      <c r="S8" s="6">
        <v>10</v>
      </c>
      <c r="T8" s="5">
        <f t="shared" si="1"/>
        <v>987</v>
      </c>
      <c r="U8" s="4">
        <f t="shared" si="2"/>
        <v>1098</v>
      </c>
      <c r="V8" s="3">
        <f t="shared" si="3"/>
        <v>2085</v>
      </c>
    </row>
    <row r="9" spans="1:22" x14ac:dyDescent="0.3">
      <c r="A9" s="8" t="s">
        <v>217</v>
      </c>
      <c r="B9" s="7">
        <v>12</v>
      </c>
      <c r="C9" s="6">
        <v>7</v>
      </c>
      <c r="D9" s="7">
        <v>42</v>
      </c>
      <c r="E9" s="6">
        <v>52</v>
      </c>
      <c r="F9" s="7">
        <v>4</v>
      </c>
      <c r="G9" s="6">
        <v>3</v>
      </c>
      <c r="H9" s="7">
        <v>23</v>
      </c>
      <c r="I9" s="6">
        <v>17</v>
      </c>
      <c r="J9" s="7">
        <v>102</v>
      </c>
      <c r="K9" s="6">
        <v>216</v>
      </c>
      <c r="L9" s="7">
        <v>1</v>
      </c>
      <c r="M9" s="6">
        <v>0</v>
      </c>
      <c r="N9" s="7">
        <v>870</v>
      </c>
      <c r="O9" s="6">
        <v>900</v>
      </c>
      <c r="P9" s="7">
        <v>33</v>
      </c>
      <c r="Q9" s="6">
        <v>44</v>
      </c>
      <c r="R9" s="7">
        <v>14</v>
      </c>
      <c r="S9" s="6">
        <v>6</v>
      </c>
      <c r="T9" s="5">
        <f t="shared" si="1"/>
        <v>1101</v>
      </c>
      <c r="U9" s="4">
        <f t="shared" si="2"/>
        <v>1245</v>
      </c>
      <c r="V9" s="3">
        <f t="shared" si="3"/>
        <v>2346</v>
      </c>
    </row>
    <row r="10" spans="1:22" x14ac:dyDescent="0.3">
      <c r="A10" s="23" t="s">
        <v>216</v>
      </c>
      <c r="B10" s="7">
        <v>25</v>
      </c>
      <c r="C10" s="6">
        <v>19</v>
      </c>
      <c r="D10" s="7">
        <v>42</v>
      </c>
      <c r="E10" s="6">
        <v>54</v>
      </c>
      <c r="F10" s="7">
        <v>5</v>
      </c>
      <c r="G10" s="6">
        <v>1</v>
      </c>
      <c r="H10" s="7">
        <v>27</v>
      </c>
      <c r="I10" s="6">
        <v>22</v>
      </c>
      <c r="J10" s="7">
        <v>109</v>
      </c>
      <c r="K10" s="6">
        <v>195</v>
      </c>
      <c r="L10" s="7">
        <v>1</v>
      </c>
      <c r="M10" s="6">
        <v>1</v>
      </c>
      <c r="N10" s="7">
        <v>1100</v>
      </c>
      <c r="O10" s="6">
        <v>1100</v>
      </c>
      <c r="P10" s="7">
        <v>30</v>
      </c>
      <c r="Q10" s="6">
        <v>43</v>
      </c>
      <c r="R10" s="7">
        <v>22</v>
      </c>
      <c r="S10" s="6">
        <v>13</v>
      </c>
      <c r="T10" s="5">
        <f t="shared" si="1"/>
        <v>1361</v>
      </c>
      <c r="U10" s="4">
        <f t="shared" si="2"/>
        <v>1448</v>
      </c>
      <c r="V10" s="3">
        <f t="shared" si="3"/>
        <v>2809</v>
      </c>
    </row>
    <row r="11" spans="1:22" x14ac:dyDescent="0.3">
      <c r="A11" s="8" t="s">
        <v>215</v>
      </c>
      <c r="B11" s="7">
        <v>12</v>
      </c>
      <c r="C11" s="6">
        <v>6</v>
      </c>
      <c r="D11" s="7">
        <v>0</v>
      </c>
      <c r="E11" s="6">
        <v>0</v>
      </c>
      <c r="F11" s="7">
        <v>0</v>
      </c>
      <c r="G11" s="6">
        <v>0</v>
      </c>
      <c r="H11" s="7">
        <v>1</v>
      </c>
      <c r="I11" s="6">
        <v>0</v>
      </c>
      <c r="J11" s="7">
        <v>0</v>
      </c>
      <c r="K11" s="6">
        <v>2</v>
      </c>
      <c r="L11" s="7">
        <v>0</v>
      </c>
      <c r="M11" s="6">
        <v>0</v>
      </c>
      <c r="N11" s="7">
        <v>4</v>
      </c>
      <c r="O11" s="6">
        <v>0</v>
      </c>
      <c r="P11" s="7">
        <v>0</v>
      </c>
      <c r="Q11" s="6">
        <v>0</v>
      </c>
      <c r="R11" s="7">
        <v>0</v>
      </c>
      <c r="S11" s="6">
        <v>0</v>
      </c>
      <c r="T11" s="5">
        <f t="shared" si="1"/>
        <v>17</v>
      </c>
      <c r="U11" s="4">
        <f t="shared" si="2"/>
        <v>8</v>
      </c>
      <c r="V11" s="3">
        <f t="shared" si="3"/>
        <v>25</v>
      </c>
    </row>
    <row r="12" spans="1:22" s="9" customFormat="1" x14ac:dyDescent="0.3">
      <c r="A12" s="15" t="s">
        <v>221</v>
      </c>
      <c r="B12" s="14">
        <f t="shared" ref="B12:S12" si="6">SUM(B13:B18)</f>
        <v>0</v>
      </c>
      <c r="C12" s="13">
        <f t="shared" si="6"/>
        <v>1</v>
      </c>
      <c r="D12" s="14">
        <f t="shared" si="6"/>
        <v>43</v>
      </c>
      <c r="E12" s="13">
        <f t="shared" si="6"/>
        <v>32</v>
      </c>
      <c r="F12" s="14">
        <f t="shared" si="6"/>
        <v>3</v>
      </c>
      <c r="G12" s="13">
        <f t="shared" si="6"/>
        <v>4</v>
      </c>
      <c r="H12" s="14">
        <f t="shared" si="6"/>
        <v>17</v>
      </c>
      <c r="I12" s="13">
        <f t="shared" si="6"/>
        <v>21</v>
      </c>
      <c r="J12" s="14">
        <f t="shared" si="6"/>
        <v>73</v>
      </c>
      <c r="K12" s="13">
        <f t="shared" si="6"/>
        <v>131</v>
      </c>
      <c r="L12" s="14">
        <f t="shared" si="6"/>
        <v>3</v>
      </c>
      <c r="M12" s="13">
        <f t="shared" si="6"/>
        <v>4</v>
      </c>
      <c r="N12" s="14">
        <f t="shared" si="6"/>
        <v>611</v>
      </c>
      <c r="O12" s="13">
        <f t="shared" si="6"/>
        <v>789</v>
      </c>
      <c r="P12" s="14">
        <f t="shared" si="6"/>
        <v>16</v>
      </c>
      <c r="Q12" s="13">
        <f t="shared" si="6"/>
        <v>24</v>
      </c>
      <c r="R12" s="14">
        <f t="shared" si="6"/>
        <v>19</v>
      </c>
      <c r="S12" s="13">
        <f t="shared" si="6"/>
        <v>21</v>
      </c>
      <c r="T12" s="12">
        <f t="shared" si="1"/>
        <v>785</v>
      </c>
      <c r="U12" s="11">
        <f t="shared" si="2"/>
        <v>1027</v>
      </c>
      <c r="V12" s="10">
        <f t="shared" si="3"/>
        <v>1812</v>
      </c>
    </row>
    <row r="13" spans="1:22" x14ac:dyDescent="0.3">
      <c r="A13" s="8" t="s">
        <v>220</v>
      </c>
      <c r="B13" s="7">
        <v>0</v>
      </c>
      <c r="C13" s="6">
        <v>0</v>
      </c>
      <c r="D13" s="7">
        <v>0</v>
      </c>
      <c r="E13" s="6">
        <v>1</v>
      </c>
      <c r="F13" s="7">
        <v>0</v>
      </c>
      <c r="G13" s="6">
        <v>0</v>
      </c>
      <c r="H13" s="7">
        <v>0</v>
      </c>
      <c r="I13" s="6">
        <v>0</v>
      </c>
      <c r="J13" s="7">
        <v>2</v>
      </c>
      <c r="K13" s="6">
        <v>2</v>
      </c>
      <c r="L13" s="7">
        <v>0</v>
      </c>
      <c r="M13" s="6">
        <v>1</v>
      </c>
      <c r="N13" s="7">
        <v>4</v>
      </c>
      <c r="O13" s="6">
        <v>4</v>
      </c>
      <c r="P13" s="7">
        <v>0</v>
      </c>
      <c r="Q13" s="6">
        <v>0</v>
      </c>
      <c r="R13" s="7">
        <v>0</v>
      </c>
      <c r="S13" s="6">
        <v>0</v>
      </c>
      <c r="T13" s="5">
        <f t="shared" si="1"/>
        <v>6</v>
      </c>
      <c r="U13" s="4">
        <f t="shared" si="2"/>
        <v>8</v>
      </c>
      <c r="V13" s="3">
        <f t="shared" si="3"/>
        <v>14</v>
      </c>
    </row>
    <row r="14" spans="1:22" x14ac:dyDescent="0.3">
      <c r="A14" s="8" t="s">
        <v>219</v>
      </c>
      <c r="B14" s="7">
        <v>0</v>
      </c>
      <c r="C14" s="6">
        <v>0</v>
      </c>
      <c r="D14" s="7">
        <v>2</v>
      </c>
      <c r="E14" s="6">
        <v>1</v>
      </c>
      <c r="F14" s="7">
        <v>0</v>
      </c>
      <c r="G14" s="6">
        <v>0</v>
      </c>
      <c r="H14" s="7">
        <v>0</v>
      </c>
      <c r="I14" s="6">
        <v>2</v>
      </c>
      <c r="J14" s="7">
        <v>8</v>
      </c>
      <c r="K14" s="6">
        <v>14</v>
      </c>
      <c r="L14" s="7">
        <v>0</v>
      </c>
      <c r="M14" s="6">
        <v>2</v>
      </c>
      <c r="N14" s="7">
        <v>21</v>
      </c>
      <c r="O14" s="6">
        <v>22</v>
      </c>
      <c r="P14" s="7">
        <v>0</v>
      </c>
      <c r="Q14" s="6">
        <v>0</v>
      </c>
      <c r="R14" s="7">
        <v>1</v>
      </c>
      <c r="S14" s="6">
        <v>1</v>
      </c>
      <c r="T14" s="5">
        <f t="shared" si="1"/>
        <v>32</v>
      </c>
      <c r="U14" s="4">
        <f t="shared" si="2"/>
        <v>42</v>
      </c>
      <c r="V14" s="3">
        <f t="shared" si="3"/>
        <v>74</v>
      </c>
    </row>
    <row r="15" spans="1:22" x14ac:dyDescent="0.3">
      <c r="A15" s="8" t="s">
        <v>218</v>
      </c>
      <c r="B15" s="7">
        <v>0</v>
      </c>
      <c r="C15" s="6">
        <v>0</v>
      </c>
      <c r="D15" s="7">
        <v>10</v>
      </c>
      <c r="E15" s="6">
        <v>6</v>
      </c>
      <c r="F15" s="7">
        <v>1</v>
      </c>
      <c r="G15" s="6">
        <v>0</v>
      </c>
      <c r="H15" s="7">
        <v>1</v>
      </c>
      <c r="I15" s="6">
        <v>1</v>
      </c>
      <c r="J15" s="7">
        <v>12</v>
      </c>
      <c r="K15" s="6">
        <v>22</v>
      </c>
      <c r="L15" s="7">
        <v>1</v>
      </c>
      <c r="M15" s="6">
        <v>0</v>
      </c>
      <c r="N15" s="7">
        <v>72</v>
      </c>
      <c r="O15" s="6">
        <v>152</v>
      </c>
      <c r="P15" s="7">
        <v>6</v>
      </c>
      <c r="Q15" s="6">
        <v>8</v>
      </c>
      <c r="R15" s="7">
        <v>1</v>
      </c>
      <c r="S15" s="6">
        <v>3</v>
      </c>
      <c r="T15" s="5">
        <f t="shared" si="1"/>
        <v>104</v>
      </c>
      <c r="U15" s="4">
        <f t="shared" si="2"/>
        <v>192</v>
      </c>
      <c r="V15" s="3">
        <f t="shared" si="3"/>
        <v>296</v>
      </c>
    </row>
    <row r="16" spans="1:22" x14ac:dyDescent="0.3">
      <c r="A16" s="8" t="s">
        <v>217</v>
      </c>
      <c r="B16" s="7">
        <v>0</v>
      </c>
      <c r="C16" s="6">
        <v>0</v>
      </c>
      <c r="D16" s="7">
        <v>7</v>
      </c>
      <c r="E16" s="6">
        <v>9</v>
      </c>
      <c r="F16" s="7">
        <v>1</v>
      </c>
      <c r="G16" s="6">
        <v>1</v>
      </c>
      <c r="H16" s="7">
        <v>3</v>
      </c>
      <c r="I16" s="6">
        <v>6</v>
      </c>
      <c r="J16" s="7">
        <v>14</v>
      </c>
      <c r="K16" s="6">
        <v>34</v>
      </c>
      <c r="L16" s="7">
        <v>0</v>
      </c>
      <c r="M16" s="6">
        <v>1</v>
      </c>
      <c r="N16" s="7">
        <v>139</v>
      </c>
      <c r="O16" s="6">
        <v>196</v>
      </c>
      <c r="P16" s="7">
        <v>1</v>
      </c>
      <c r="Q16" s="6">
        <v>2</v>
      </c>
      <c r="R16" s="7">
        <v>8</v>
      </c>
      <c r="S16" s="6">
        <v>5</v>
      </c>
      <c r="T16" s="5">
        <f t="shared" si="1"/>
        <v>173</v>
      </c>
      <c r="U16" s="4">
        <f t="shared" si="2"/>
        <v>254</v>
      </c>
      <c r="V16" s="3">
        <f t="shared" si="3"/>
        <v>427</v>
      </c>
    </row>
    <row r="17" spans="1:22" x14ac:dyDescent="0.3">
      <c r="A17" s="8" t="s">
        <v>216</v>
      </c>
      <c r="B17" s="7">
        <v>0</v>
      </c>
      <c r="C17" s="6">
        <v>1</v>
      </c>
      <c r="D17" s="7">
        <v>24</v>
      </c>
      <c r="E17" s="6">
        <v>13</v>
      </c>
      <c r="F17" s="7">
        <v>1</v>
      </c>
      <c r="G17" s="6">
        <v>3</v>
      </c>
      <c r="H17" s="7">
        <v>13</v>
      </c>
      <c r="I17" s="6">
        <v>11</v>
      </c>
      <c r="J17" s="7">
        <v>33</v>
      </c>
      <c r="K17" s="6">
        <v>55</v>
      </c>
      <c r="L17" s="7">
        <v>2</v>
      </c>
      <c r="M17" s="6">
        <v>0</v>
      </c>
      <c r="N17" s="7">
        <v>364</v>
      </c>
      <c r="O17" s="6">
        <v>398</v>
      </c>
      <c r="P17" s="7">
        <v>8</v>
      </c>
      <c r="Q17" s="6">
        <v>12</v>
      </c>
      <c r="R17" s="7">
        <v>8</v>
      </c>
      <c r="S17" s="6">
        <v>12</v>
      </c>
      <c r="T17" s="5">
        <f t="shared" si="1"/>
        <v>453</v>
      </c>
      <c r="U17" s="4">
        <f t="shared" si="2"/>
        <v>505</v>
      </c>
      <c r="V17" s="3">
        <f t="shared" si="3"/>
        <v>958</v>
      </c>
    </row>
    <row r="18" spans="1:22" x14ac:dyDescent="0.3">
      <c r="A18" s="8" t="s">
        <v>215</v>
      </c>
      <c r="B18" s="7">
        <v>0</v>
      </c>
      <c r="C18" s="6">
        <v>0</v>
      </c>
      <c r="D18" s="7">
        <v>0</v>
      </c>
      <c r="E18" s="6">
        <v>2</v>
      </c>
      <c r="F18" s="7">
        <v>0</v>
      </c>
      <c r="G18" s="6">
        <v>0</v>
      </c>
      <c r="H18" s="7">
        <v>0</v>
      </c>
      <c r="I18" s="6">
        <v>1</v>
      </c>
      <c r="J18" s="7">
        <v>4</v>
      </c>
      <c r="K18" s="6">
        <v>4</v>
      </c>
      <c r="L18" s="7">
        <v>0</v>
      </c>
      <c r="M18" s="6">
        <v>0</v>
      </c>
      <c r="N18" s="7">
        <v>11</v>
      </c>
      <c r="O18" s="6">
        <v>17</v>
      </c>
      <c r="P18" s="7">
        <v>1</v>
      </c>
      <c r="Q18" s="6">
        <v>2</v>
      </c>
      <c r="R18" s="7">
        <v>1</v>
      </c>
      <c r="S18" s="6">
        <v>0</v>
      </c>
      <c r="T18" s="5">
        <f t="shared" si="1"/>
        <v>17</v>
      </c>
      <c r="U18" s="4">
        <f t="shared" si="2"/>
        <v>26</v>
      </c>
      <c r="V18" s="3">
        <f t="shared" si="3"/>
        <v>43</v>
      </c>
    </row>
    <row r="19" spans="1:22" s="25" customFormat="1" x14ac:dyDescent="0.3">
      <c r="A19" s="31" t="s">
        <v>214</v>
      </c>
      <c r="B19" s="30">
        <f t="shared" ref="B19:S19" si="7">B20+B29</f>
        <v>150</v>
      </c>
      <c r="C19" s="29">
        <f t="shared" si="7"/>
        <v>97</v>
      </c>
      <c r="D19" s="30">
        <f t="shared" si="7"/>
        <v>24</v>
      </c>
      <c r="E19" s="29">
        <f t="shared" si="7"/>
        <v>37</v>
      </c>
      <c r="F19" s="30">
        <f t="shared" si="7"/>
        <v>2</v>
      </c>
      <c r="G19" s="29">
        <f t="shared" si="7"/>
        <v>1</v>
      </c>
      <c r="H19" s="30">
        <f t="shared" si="7"/>
        <v>21</v>
      </c>
      <c r="I19" s="29">
        <f t="shared" si="7"/>
        <v>38</v>
      </c>
      <c r="J19" s="30">
        <f t="shared" si="7"/>
        <v>53</v>
      </c>
      <c r="K19" s="29">
        <f t="shared" si="7"/>
        <v>138</v>
      </c>
      <c r="L19" s="30">
        <f t="shared" si="7"/>
        <v>0</v>
      </c>
      <c r="M19" s="29">
        <f t="shared" si="7"/>
        <v>1</v>
      </c>
      <c r="N19" s="30">
        <f t="shared" si="7"/>
        <v>641</v>
      </c>
      <c r="O19" s="29">
        <f t="shared" si="7"/>
        <v>1057</v>
      </c>
      <c r="P19" s="30">
        <f t="shared" si="7"/>
        <v>15</v>
      </c>
      <c r="Q19" s="29">
        <f t="shared" si="7"/>
        <v>34</v>
      </c>
      <c r="R19" s="30">
        <f t="shared" si="7"/>
        <v>59</v>
      </c>
      <c r="S19" s="29">
        <f t="shared" si="7"/>
        <v>54</v>
      </c>
      <c r="T19" s="28">
        <f t="shared" si="1"/>
        <v>965</v>
      </c>
      <c r="U19" s="27">
        <f t="shared" si="2"/>
        <v>1457</v>
      </c>
      <c r="V19" s="26">
        <f t="shared" si="3"/>
        <v>2422</v>
      </c>
    </row>
    <row r="20" spans="1:22" s="9" customFormat="1" x14ac:dyDescent="0.3">
      <c r="A20" s="15" t="s">
        <v>213</v>
      </c>
      <c r="B20" s="14">
        <f t="shared" ref="B20:S20" si="8">SUM(B21:B23,B26)</f>
        <v>87</v>
      </c>
      <c r="C20" s="13">
        <f t="shared" si="8"/>
        <v>48</v>
      </c>
      <c r="D20" s="14">
        <f t="shared" si="8"/>
        <v>12</v>
      </c>
      <c r="E20" s="13">
        <f t="shared" si="8"/>
        <v>23</v>
      </c>
      <c r="F20" s="14">
        <f t="shared" si="8"/>
        <v>1</v>
      </c>
      <c r="G20" s="13">
        <f t="shared" si="8"/>
        <v>0</v>
      </c>
      <c r="H20" s="14">
        <f t="shared" si="8"/>
        <v>12</v>
      </c>
      <c r="I20" s="13">
        <f t="shared" si="8"/>
        <v>24</v>
      </c>
      <c r="J20" s="14">
        <f t="shared" si="8"/>
        <v>24</v>
      </c>
      <c r="K20" s="13">
        <f t="shared" si="8"/>
        <v>48</v>
      </c>
      <c r="L20" s="14">
        <f t="shared" si="8"/>
        <v>0</v>
      </c>
      <c r="M20" s="13">
        <f t="shared" si="8"/>
        <v>0</v>
      </c>
      <c r="N20" s="14">
        <f t="shared" si="8"/>
        <v>324</v>
      </c>
      <c r="O20" s="13">
        <f t="shared" si="8"/>
        <v>515</v>
      </c>
      <c r="P20" s="14">
        <f t="shared" si="8"/>
        <v>8</v>
      </c>
      <c r="Q20" s="13">
        <f t="shared" si="8"/>
        <v>17</v>
      </c>
      <c r="R20" s="14">
        <f t="shared" si="8"/>
        <v>51</v>
      </c>
      <c r="S20" s="13">
        <f t="shared" si="8"/>
        <v>35</v>
      </c>
      <c r="T20" s="12">
        <f t="shared" si="1"/>
        <v>519</v>
      </c>
      <c r="U20" s="11">
        <f t="shared" si="2"/>
        <v>710</v>
      </c>
      <c r="V20" s="10">
        <f t="shared" si="3"/>
        <v>1229</v>
      </c>
    </row>
    <row r="21" spans="1:22" x14ac:dyDescent="0.3">
      <c r="A21" s="8" t="s">
        <v>207</v>
      </c>
      <c r="B21" s="7">
        <v>41</v>
      </c>
      <c r="C21" s="6">
        <v>17</v>
      </c>
      <c r="D21" s="7">
        <v>2</v>
      </c>
      <c r="E21" s="6">
        <v>10</v>
      </c>
      <c r="F21" s="7">
        <v>0</v>
      </c>
      <c r="G21" s="6">
        <v>0</v>
      </c>
      <c r="H21" s="7">
        <v>2</v>
      </c>
      <c r="I21" s="6">
        <v>4</v>
      </c>
      <c r="J21" s="7">
        <v>11</v>
      </c>
      <c r="K21" s="6">
        <v>19</v>
      </c>
      <c r="L21" s="7">
        <v>0</v>
      </c>
      <c r="M21" s="6">
        <v>0</v>
      </c>
      <c r="N21" s="7">
        <v>71</v>
      </c>
      <c r="O21" s="6">
        <v>164</v>
      </c>
      <c r="P21" s="7">
        <v>2</v>
      </c>
      <c r="Q21" s="6">
        <v>7</v>
      </c>
      <c r="R21" s="7">
        <v>1</v>
      </c>
      <c r="S21" s="6">
        <v>1</v>
      </c>
      <c r="T21" s="5">
        <f t="shared" si="1"/>
        <v>130</v>
      </c>
      <c r="U21" s="4">
        <f t="shared" si="2"/>
        <v>222</v>
      </c>
      <c r="V21" s="3">
        <f t="shared" si="3"/>
        <v>352</v>
      </c>
    </row>
    <row r="22" spans="1:22" x14ac:dyDescent="0.3">
      <c r="A22" s="8" t="s">
        <v>206</v>
      </c>
      <c r="B22" s="7">
        <v>44</v>
      </c>
      <c r="C22" s="6">
        <v>28</v>
      </c>
      <c r="D22" s="7">
        <v>3</v>
      </c>
      <c r="E22" s="6">
        <v>4</v>
      </c>
      <c r="F22" s="7">
        <v>1</v>
      </c>
      <c r="G22" s="6">
        <v>0</v>
      </c>
      <c r="H22" s="7">
        <v>3</v>
      </c>
      <c r="I22" s="6">
        <v>3</v>
      </c>
      <c r="J22" s="7">
        <v>7</v>
      </c>
      <c r="K22" s="6">
        <v>22</v>
      </c>
      <c r="L22" s="7">
        <v>0</v>
      </c>
      <c r="M22" s="6">
        <v>0</v>
      </c>
      <c r="N22" s="7">
        <v>89</v>
      </c>
      <c r="O22" s="6">
        <v>135</v>
      </c>
      <c r="P22" s="7">
        <v>2</v>
      </c>
      <c r="Q22" s="6">
        <v>5</v>
      </c>
      <c r="R22" s="7">
        <v>2</v>
      </c>
      <c r="S22" s="6">
        <v>4</v>
      </c>
      <c r="T22" s="5">
        <f t="shared" si="1"/>
        <v>151</v>
      </c>
      <c r="U22" s="4">
        <f t="shared" si="2"/>
        <v>201</v>
      </c>
      <c r="V22" s="3">
        <f t="shared" si="3"/>
        <v>352</v>
      </c>
    </row>
    <row r="23" spans="1:22" s="16" customFormat="1" x14ac:dyDescent="0.3">
      <c r="A23" s="24" t="s">
        <v>212</v>
      </c>
      <c r="B23" s="21">
        <v>2</v>
      </c>
      <c r="C23" s="20">
        <v>1</v>
      </c>
      <c r="D23" s="21">
        <v>1</v>
      </c>
      <c r="E23" s="20">
        <v>3</v>
      </c>
      <c r="F23" s="21">
        <v>0</v>
      </c>
      <c r="G23" s="20">
        <v>0</v>
      </c>
      <c r="H23" s="21">
        <v>2</v>
      </c>
      <c r="I23" s="20">
        <v>5</v>
      </c>
      <c r="J23" s="21">
        <v>1</v>
      </c>
      <c r="K23" s="20">
        <v>3</v>
      </c>
      <c r="L23" s="21">
        <v>0</v>
      </c>
      <c r="M23" s="20">
        <v>0</v>
      </c>
      <c r="N23" s="21">
        <v>44</v>
      </c>
      <c r="O23" s="20">
        <v>46</v>
      </c>
      <c r="P23" s="21">
        <v>0</v>
      </c>
      <c r="Q23" s="20">
        <v>1</v>
      </c>
      <c r="R23" s="21">
        <v>13</v>
      </c>
      <c r="S23" s="20">
        <v>13</v>
      </c>
      <c r="T23" s="19">
        <f t="shared" si="1"/>
        <v>63</v>
      </c>
      <c r="U23" s="18">
        <f t="shared" si="2"/>
        <v>72</v>
      </c>
      <c r="V23" s="17">
        <f t="shared" si="3"/>
        <v>135</v>
      </c>
    </row>
    <row r="24" spans="1:22" x14ac:dyDescent="0.3">
      <c r="A24" s="23" t="s">
        <v>210</v>
      </c>
      <c r="B24" s="7">
        <v>1</v>
      </c>
      <c r="C24" s="6">
        <v>1</v>
      </c>
      <c r="D24" s="7">
        <v>1</v>
      </c>
      <c r="E24" s="6">
        <v>1</v>
      </c>
      <c r="F24" s="7">
        <v>0</v>
      </c>
      <c r="G24" s="6">
        <v>0</v>
      </c>
      <c r="H24" s="7">
        <v>1</v>
      </c>
      <c r="I24" s="6">
        <v>3</v>
      </c>
      <c r="J24" s="7">
        <v>0</v>
      </c>
      <c r="K24" s="6">
        <v>1</v>
      </c>
      <c r="L24" s="7">
        <v>0</v>
      </c>
      <c r="M24" s="6">
        <v>0</v>
      </c>
      <c r="N24" s="7">
        <v>9</v>
      </c>
      <c r="O24" s="6">
        <v>12</v>
      </c>
      <c r="P24" s="7">
        <v>0</v>
      </c>
      <c r="Q24" s="6">
        <v>0</v>
      </c>
      <c r="R24" s="7">
        <v>12</v>
      </c>
      <c r="S24" s="6">
        <v>12</v>
      </c>
      <c r="T24" s="5">
        <f t="shared" si="1"/>
        <v>24</v>
      </c>
      <c r="U24" s="4">
        <f t="shared" si="2"/>
        <v>30</v>
      </c>
      <c r="V24" s="3">
        <f t="shared" si="3"/>
        <v>54</v>
      </c>
    </row>
    <row r="25" spans="1:22" x14ac:dyDescent="0.3">
      <c r="A25" s="23" t="s">
        <v>209</v>
      </c>
      <c r="B25" s="7">
        <v>1</v>
      </c>
      <c r="C25" s="6">
        <v>0</v>
      </c>
      <c r="D25" s="7">
        <v>0</v>
      </c>
      <c r="E25" s="6">
        <v>2</v>
      </c>
      <c r="F25" s="7">
        <v>0</v>
      </c>
      <c r="G25" s="6">
        <v>0</v>
      </c>
      <c r="H25" s="7">
        <v>1</v>
      </c>
      <c r="I25" s="6">
        <v>2</v>
      </c>
      <c r="J25" s="7">
        <v>1</v>
      </c>
      <c r="K25" s="6">
        <v>2</v>
      </c>
      <c r="L25" s="7">
        <v>0</v>
      </c>
      <c r="M25" s="6">
        <v>0</v>
      </c>
      <c r="N25" s="7">
        <v>35</v>
      </c>
      <c r="O25" s="6">
        <v>34</v>
      </c>
      <c r="P25" s="7">
        <v>0</v>
      </c>
      <c r="Q25" s="6">
        <v>1</v>
      </c>
      <c r="R25" s="7">
        <v>1</v>
      </c>
      <c r="S25" s="6">
        <v>1</v>
      </c>
      <c r="T25" s="5">
        <f t="shared" si="1"/>
        <v>39</v>
      </c>
      <c r="U25" s="4">
        <f t="shared" si="2"/>
        <v>42</v>
      </c>
      <c r="V25" s="3">
        <f t="shared" si="3"/>
        <v>81</v>
      </c>
    </row>
    <row r="26" spans="1:22" s="16" customFormat="1" x14ac:dyDescent="0.3">
      <c r="A26" s="22" t="s">
        <v>211</v>
      </c>
      <c r="B26" s="21">
        <v>0</v>
      </c>
      <c r="C26" s="20">
        <v>2</v>
      </c>
      <c r="D26" s="21">
        <v>6</v>
      </c>
      <c r="E26" s="20">
        <v>6</v>
      </c>
      <c r="F26" s="21">
        <v>0</v>
      </c>
      <c r="G26" s="20">
        <v>0</v>
      </c>
      <c r="H26" s="21">
        <v>5</v>
      </c>
      <c r="I26" s="20">
        <v>12</v>
      </c>
      <c r="J26" s="21">
        <v>5</v>
      </c>
      <c r="K26" s="20">
        <v>4</v>
      </c>
      <c r="L26" s="21">
        <v>0</v>
      </c>
      <c r="M26" s="20">
        <v>0</v>
      </c>
      <c r="N26" s="21">
        <v>120</v>
      </c>
      <c r="O26" s="20">
        <v>170</v>
      </c>
      <c r="P26" s="21">
        <v>4</v>
      </c>
      <c r="Q26" s="20">
        <v>4</v>
      </c>
      <c r="R26" s="21">
        <v>35</v>
      </c>
      <c r="S26" s="20">
        <v>17</v>
      </c>
      <c r="T26" s="19">
        <f t="shared" si="1"/>
        <v>175</v>
      </c>
      <c r="U26" s="18">
        <f t="shared" si="2"/>
        <v>215</v>
      </c>
      <c r="V26" s="17">
        <f t="shared" si="3"/>
        <v>390</v>
      </c>
    </row>
    <row r="27" spans="1:22" x14ac:dyDescent="0.3">
      <c r="A27" s="8" t="s">
        <v>210</v>
      </c>
      <c r="B27" s="7">
        <v>0</v>
      </c>
      <c r="C27" s="6">
        <v>1</v>
      </c>
      <c r="D27" s="7">
        <v>3</v>
      </c>
      <c r="E27" s="6">
        <v>3</v>
      </c>
      <c r="F27" s="7">
        <v>0</v>
      </c>
      <c r="G27" s="6">
        <v>0</v>
      </c>
      <c r="H27" s="7">
        <v>1</v>
      </c>
      <c r="I27" s="6">
        <v>2</v>
      </c>
      <c r="J27" s="7">
        <v>3</v>
      </c>
      <c r="K27" s="6">
        <v>1</v>
      </c>
      <c r="L27" s="7">
        <v>0</v>
      </c>
      <c r="M27" s="6">
        <v>0</v>
      </c>
      <c r="N27" s="7">
        <v>49</v>
      </c>
      <c r="O27" s="6">
        <v>34</v>
      </c>
      <c r="P27" s="7">
        <v>2</v>
      </c>
      <c r="Q27" s="6">
        <v>2</v>
      </c>
      <c r="R27" s="7">
        <v>33</v>
      </c>
      <c r="S27" s="6">
        <v>16</v>
      </c>
      <c r="T27" s="5">
        <f t="shared" si="1"/>
        <v>91</v>
      </c>
      <c r="U27" s="4">
        <f t="shared" si="2"/>
        <v>59</v>
      </c>
      <c r="V27" s="3">
        <f t="shared" si="3"/>
        <v>150</v>
      </c>
    </row>
    <row r="28" spans="1:22" x14ac:dyDescent="0.3">
      <c r="A28" s="8" t="s">
        <v>209</v>
      </c>
      <c r="B28" s="7">
        <v>0</v>
      </c>
      <c r="C28" s="6">
        <v>1</v>
      </c>
      <c r="D28" s="7">
        <v>3</v>
      </c>
      <c r="E28" s="6">
        <v>3</v>
      </c>
      <c r="F28" s="7">
        <v>0</v>
      </c>
      <c r="G28" s="6">
        <v>0</v>
      </c>
      <c r="H28" s="7">
        <v>4</v>
      </c>
      <c r="I28" s="6">
        <v>10</v>
      </c>
      <c r="J28" s="7">
        <v>2</v>
      </c>
      <c r="K28" s="6">
        <v>3</v>
      </c>
      <c r="L28" s="7">
        <v>0</v>
      </c>
      <c r="M28" s="6">
        <v>0</v>
      </c>
      <c r="N28" s="7">
        <v>71</v>
      </c>
      <c r="O28" s="6">
        <v>136</v>
      </c>
      <c r="P28" s="7">
        <v>2</v>
      </c>
      <c r="Q28" s="6">
        <v>2</v>
      </c>
      <c r="R28" s="7">
        <v>2</v>
      </c>
      <c r="S28" s="6">
        <v>1</v>
      </c>
      <c r="T28" s="5">
        <f t="shared" si="1"/>
        <v>84</v>
      </c>
      <c r="U28" s="4">
        <f t="shared" si="2"/>
        <v>156</v>
      </c>
      <c r="V28" s="3">
        <f t="shared" si="3"/>
        <v>240</v>
      </c>
    </row>
    <row r="29" spans="1:22" s="9" customFormat="1" x14ac:dyDescent="0.3">
      <c r="A29" s="15" t="s">
        <v>208</v>
      </c>
      <c r="B29" s="14">
        <f t="shared" ref="B29:S29" si="9">SUM(B30:B31)</f>
        <v>63</v>
      </c>
      <c r="C29" s="13">
        <f t="shared" si="9"/>
        <v>49</v>
      </c>
      <c r="D29" s="14">
        <f t="shared" si="9"/>
        <v>12</v>
      </c>
      <c r="E29" s="13">
        <f t="shared" si="9"/>
        <v>14</v>
      </c>
      <c r="F29" s="14">
        <f t="shared" si="9"/>
        <v>1</v>
      </c>
      <c r="G29" s="13">
        <f t="shared" si="9"/>
        <v>1</v>
      </c>
      <c r="H29" s="14">
        <f t="shared" si="9"/>
        <v>9</v>
      </c>
      <c r="I29" s="13">
        <f t="shared" si="9"/>
        <v>14</v>
      </c>
      <c r="J29" s="14">
        <f t="shared" si="9"/>
        <v>29</v>
      </c>
      <c r="K29" s="13">
        <f t="shared" si="9"/>
        <v>90</v>
      </c>
      <c r="L29" s="14">
        <f t="shared" si="9"/>
        <v>0</v>
      </c>
      <c r="M29" s="13">
        <f t="shared" si="9"/>
        <v>1</v>
      </c>
      <c r="N29" s="14">
        <f t="shared" si="9"/>
        <v>317</v>
      </c>
      <c r="O29" s="13">
        <f t="shared" si="9"/>
        <v>542</v>
      </c>
      <c r="P29" s="14">
        <f t="shared" si="9"/>
        <v>7</v>
      </c>
      <c r="Q29" s="13">
        <f t="shared" si="9"/>
        <v>17</v>
      </c>
      <c r="R29" s="14">
        <f t="shared" si="9"/>
        <v>8</v>
      </c>
      <c r="S29" s="13">
        <f t="shared" si="9"/>
        <v>19</v>
      </c>
      <c r="T29" s="12">
        <f t="shared" si="1"/>
        <v>446</v>
      </c>
      <c r="U29" s="11">
        <f t="shared" si="2"/>
        <v>747</v>
      </c>
      <c r="V29" s="10">
        <f t="shared" si="3"/>
        <v>1193</v>
      </c>
    </row>
    <row r="30" spans="1:22" x14ac:dyDescent="0.3">
      <c r="A30" s="8" t="s">
        <v>207</v>
      </c>
      <c r="B30" s="7">
        <v>11</v>
      </c>
      <c r="C30" s="6">
        <v>8</v>
      </c>
      <c r="D30" s="7">
        <v>5</v>
      </c>
      <c r="E30" s="6">
        <v>5</v>
      </c>
      <c r="F30" s="7">
        <v>0</v>
      </c>
      <c r="G30" s="6">
        <v>0</v>
      </c>
      <c r="H30" s="7">
        <v>1</v>
      </c>
      <c r="I30" s="6">
        <v>3</v>
      </c>
      <c r="J30" s="7">
        <v>8</v>
      </c>
      <c r="K30" s="6">
        <v>22</v>
      </c>
      <c r="L30" s="7">
        <v>0</v>
      </c>
      <c r="M30" s="6">
        <v>0</v>
      </c>
      <c r="N30" s="7">
        <v>73</v>
      </c>
      <c r="O30" s="6">
        <v>103</v>
      </c>
      <c r="P30" s="7">
        <v>0</v>
      </c>
      <c r="Q30" s="6">
        <v>2</v>
      </c>
      <c r="R30" s="7">
        <v>4</v>
      </c>
      <c r="S30" s="6">
        <v>6</v>
      </c>
      <c r="T30" s="5">
        <f t="shared" si="1"/>
        <v>102</v>
      </c>
      <c r="U30" s="4">
        <f t="shared" si="2"/>
        <v>149</v>
      </c>
      <c r="V30" s="3">
        <f t="shared" si="3"/>
        <v>251</v>
      </c>
    </row>
    <row r="31" spans="1:22" x14ac:dyDescent="0.3">
      <c r="A31" s="8" t="s">
        <v>206</v>
      </c>
      <c r="B31" s="7">
        <v>52</v>
      </c>
      <c r="C31" s="6">
        <v>41</v>
      </c>
      <c r="D31" s="7">
        <v>7</v>
      </c>
      <c r="E31" s="6">
        <v>9</v>
      </c>
      <c r="F31" s="7">
        <v>1</v>
      </c>
      <c r="G31" s="6">
        <v>1</v>
      </c>
      <c r="H31" s="7">
        <v>8</v>
      </c>
      <c r="I31" s="6">
        <v>11</v>
      </c>
      <c r="J31" s="7">
        <v>21</v>
      </c>
      <c r="K31" s="6">
        <v>68</v>
      </c>
      <c r="L31" s="7">
        <v>0</v>
      </c>
      <c r="M31" s="6">
        <v>1</v>
      </c>
      <c r="N31" s="7">
        <v>244</v>
      </c>
      <c r="O31" s="6">
        <v>439</v>
      </c>
      <c r="P31" s="7">
        <v>7</v>
      </c>
      <c r="Q31" s="6">
        <v>15</v>
      </c>
      <c r="R31" s="7">
        <v>4</v>
      </c>
      <c r="S31" s="6">
        <v>13</v>
      </c>
      <c r="T31" s="5">
        <f t="shared" si="1"/>
        <v>344</v>
      </c>
      <c r="U31" s="4">
        <f t="shared" si="2"/>
        <v>598</v>
      </c>
      <c r="V31" s="3">
        <f t="shared" si="3"/>
        <v>942</v>
      </c>
    </row>
  </sheetData>
  <mergeCells count="11">
    <mergeCell ref="L1:M1"/>
    <mergeCell ref="T1:V1"/>
    <mergeCell ref="A1:A2"/>
    <mergeCell ref="N1:O1"/>
    <mergeCell ref="P1:Q1"/>
    <mergeCell ref="R1:S1"/>
    <mergeCell ref="B1:C1"/>
    <mergeCell ref="D1:E1"/>
    <mergeCell ref="F1:G1"/>
    <mergeCell ref="H1:I1"/>
    <mergeCell ref="J1:K1"/>
  </mergeCells>
  <pageMargins left="0.25" right="0.25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showGridLines="0" zoomScaleNormal="100" workbookViewId="0">
      <selection activeCell="N39" sqref="N39:N41"/>
    </sheetView>
  </sheetViews>
  <sheetFormatPr defaultRowHeight="14.4" x14ac:dyDescent="0.3"/>
  <cols>
    <col min="1" max="1" width="12.33203125" style="2" customWidth="1"/>
    <col min="2" max="2" width="7.44140625" style="2" customWidth="1"/>
    <col min="3" max="3" width="7.6640625" style="2" bestFit="1" customWidth="1"/>
    <col min="4" max="4" width="7.44140625" style="2" customWidth="1"/>
    <col min="5" max="5" width="7.6640625" style="2" bestFit="1" customWidth="1"/>
    <col min="6" max="6" width="7.44140625" style="2" customWidth="1"/>
    <col min="7" max="7" width="7.6640625" style="2" bestFit="1" customWidth="1"/>
    <col min="8" max="8" width="7.44140625" style="2" customWidth="1"/>
    <col min="9" max="9" width="7.6640625" style="2" bestFit="1" customWidth="1"/>
    <col min="10" max="10" width="7.44140625" style="2" customWidth="1"/>
    <col min="11" max="11" width="7.6640625" style="2" bestFit="1" customWidth="1"/>
    <col min="12" max="12" width="7.44140625" style="2" customWidth="1"/>
    <col min="13" max="13" width="7.6640625" style="2" bestFit="1" customWidth="1"/>
    <col min="14" max="14" width="7.44140625" style="2" customWidth="1"/>
    <col min="15" max="15" width="7.6640625" style="2" bestFit="1" customWidth="1"/>
    <col min="16" max="16" width="7.44140625" style="2" customWidth="1"/>
    <col min="17" max="17" width="7.6640625" style="2" bestFit="1" customWidth="1"/>
    <col min="18" max="18" width="7.44140625" style="2" customWidth="1"/>
    <col min="19" max="19" width="7.6640625" style="2" bestFit="1" customWidth="1"/>
    <col min="20" max="20" width="7.44140625" style="2" customWidth="1"/>
    <col min="21" max="21" width="7.6640625" style="2" bestFit="1" customWidth="1"/>
    <col min="22" max="22" width="6.5546875" style="2" bestFit="1" customWidth="1"/>
    <col min="23" max="16384" width="8.88671875" style="2"/>
  </cols>
  <sheetData>
    <row r="1" spans="1:22" x14ac:dyDescent="0.3">
      <c r="A1" s="298" t="s">
        <v>237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</row>
    <row r="2" spans="1:22" x14ac:dyDescent="0.3">
      <c r="A2" s="298" t="s">
        <v>236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x14ac:dyDescent="0.3">
      <c r="A3" s="298" t="s">
        <v>235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58.2" customHeight="1" x14ac:dyDescent="0.3">
      <c r="A4" s="70"/>
      <c r="B4" s="292" t="s">
        <v>203</v>
      </c>
      <c r="C4" s="293"/>
      <c r="D4" s="294" t="s">
        <v>202</v>
      </c>
      <c r="E4" s="294"/>
      <c r="F4" s="292" t="s">
        <v>230</v>
      </c>
      <c r="G4" s="293"/>
      <c r="H4" s="294" t="s">
        <v>200</v>
      </c>
      <c r="I4" s="294"/>
      <c r="J4" s="292" t="s">
        <v>229</v>
      </c>
      <c r="K4" s="293"/>
      <c r="L4" s="294" t="s">
        <v>198</v>
      </c>
      <c r="M4" s="294"/>
      <c r="N4" s="292" t="s">
        <v>197</v>
      </c>
      <c r="O4" s="293"/>
      <c r="P4" s="294" t="s">
        <v>196</v>
      </c>
      <c r="Q4" s="294"/>
      <c r="R4" s="292" t="s">
        <v>234</v>
      </c>
      <c r="S4" s="293"/>
      <c r="T4" s="295" t="s">
        <v>227</v>
      </c>
      <c r="U4" s="296"/>
      <c r="V4" s="297"/>
    </row>
    <row r="5" spans="1:22" x14ac:dyDescent="0.3">
      <c r="A5" s="70"/>
      <c r="B5" s="69" t="s">
        <v>192</v>
      </c>
      <c r="C5" s="67" t="s">
        <v>191</v>
      </c>
      <c r="D5" s="68" t="s">
        <v>192</v>
      </c>
      <c r="E5" s="65" t="s">
        <v>191</v>
      </c>
      <c r="F5" s="69" t="s">
        <v>192</v>
      </c>
      <c r="G5" s="67" t="s">
        <v>191</v>
      </c>
      <c r="H5" s="68" t="s">
        <v>192</v>
      </c>
      <c r="I5" s="65" t="s">
        <v>191</v>
      </c>
      <c r="J5" s="66" t="s">
        <v>192</v>
      </c>
      <c r="K5" s="67" t="s">
        <v>191</v>
      </c>
      <c r="L5" s="65" t="s">
        <v>192</v>
      </c>
      <c r="M5" s="65" t="s">
        <v>191</v>
      </c>
      <c r="N5" s="66" t="s">
        <v>192</v>
      </c>
      <c r="O5" s="67" t="s">
        <v>191</v>
      </c>
      <c r="P5" s="65" t="s">
        <v>192</v>
      </c>
      <c r="Q5" s="65" t="s">
        <v>191</v>
      </c>
      <c r="R5" s="66" t="s">
        <v>192</v>
      </c>
      <c r="S5" s="67" t="s">
        <v>191</v>
      </c>
      <c r="T5" s="66" t="s">
        <v>192</v>
      </c>
      <c r="U5" s="65" t="s">
        <v>191</v>
      </c>
      <c r="V5" s="64" t="s">
        <v>225</v>
      </c>
    </row>
    <row r="6" spans="1:22" s="9" customFormat="1" x14ac:dyDescent="0.3">
      <c r="A6" s="63" t="s">
        <v>227</v>
      </c>
      <c r="B6" s="61">
        <v>241</v>
      </c>
      <c r="C6" s="60">
        <v>153</v>
      </c>
      <c r="D6" s="62">
        <v>261</v>
      </c>
      <c r="E6" s="62">
        <v>299</v>
      </c>
      <c r="F6" s="61">
        <v>22</v>
      </c>
      <c r="G6" s="60">
        <v>16</v>
      </c>
      <c r="H6" s="62">
        <v>139</v>
      </c>
      <c r="I6" s="62">
        <v>147</v>
      </c>
      <c r="J6" s="61">
        <v>662</v>
      </c>
      <c r="K6" s="60">
        <v>1209</v>
      </c>
      <c r="L6" s="62">
        <v>9</v>
      </c>
      <c r="M6" s="62">
        <v>9</v>
      </c>
      <c r="N6" s="61">
        <v>4828</v>
      </c>
      <c r="O6" s="60">
        <v>5461</v>
      </c>
      <c r="P6" s="62">
        <v>176</v>
      </c>
      <c r="Q6" s="62">
        <v>254</v>
      </c>
      <c r="R6" s="61">
        <v>141</v>
      </c>
      <c r="S6" s="60">
        <v>115</v>
      </c>
      <c r="T6" s="59">
        <f t="shared" ref="T6:U8" si="0">B6+D6+F6+H6+J6+L6+N6+P6+R6</f>
        <v>6479</v>
      </c>
      <c r="U6" s="58">
        <f t="shared" si="0"/>
        <v>7663</v>
      </c>
      <c r="V6" s="57">
        <f>T6+U6</f>
        <v>14142</v>
      </c>
    </row>
    <row r="7" spans="1:22" x14ac:dyDescent="0.3">
      <c r="A7" s="56" t="s">
        <v>233</v>
      </c>
      <c r="B7" s="54">
        <v>233</v>
      </c>
      <c r="C7" s="53">
        <v>151</v>
      </c>
      <c r="D7" s="55">
        <v>254</v>
      </c>
      <c r="E7" s="55">
        <v>284</v>
      </c>
      <c r="F7" s="54">
        <v>21</v>
      </c>
      <c r="G7" s="53">
        <v>14</v>
      </c>
      <c r="H7" s="55">
        <v>136</v>
      </c>
      <c r="I7" s="55">
        <v>130</v>
      </c>
      <c r="J7" s="54">
        <v>638</v>
      </c>
      <c r="K7" s="53">
        <v>1110</v>
      </c>
      <c r="L7" s="55">
        <v>9</v>
      </c>
      <c r="M7" s="55">
        <v>9</v>
      </c>
      <c r="N7" s="54">
        <v>4615</v>
      </c>
      <c r="O7" s="53">
        <v>4731</v>
      </c>
      <c r="P7" s="55">
        <v>172</v>
      </c>
      <c r="Q7" s="55">
        <v>239</v>
      </c>
      <c r="R7" s="54">
        <v>134</v>
      </c>
      <c r="S7" s="53">
        <v>91</v>
      </c>
      <c r="T7" s="52">
        <f t="shared" si="0"/>
        <v>6212</v>
      </c>
      <c r="U7" s="51">
        <f t="shared" si="0"/>
        <v>6759</v>
      </c>
      <c r="V7" s="50">
        <f>T7+U7</f>
        <v>12971</v>
      </c>
    </row>
    <row r="8" spans="1:22" x14ac:dyDescent="0.3">
      <c r="A8" s="56" t="s">
        <v>232</v>
      </c>
      <c r="B8" s="54">
        <v>8</v>
      </c>
      <c r="C8" s="53">
        <v>2</v>
      </c>
      <c r="D8" s="55">
        <v>7</v>
      </c>
      <c r="E8" s="55">
        <v>15</v>
      </c>
      <c r="F8" s="54">
        <v>1</v>
      </c>
      <c r="G8" s="53">
        <v>2</v>
      </c>
      <c r="H8" s="55">
        <v>3</v>
      </c>
      <c r="I8" s="55">
        <v>17</v>
      </c>
      <c r="J8" s="54">
        <v>24</v>
      </c>
      <c r="K8" s="53">
        <v>99</v>
      </c>
      <c r="L8" s="55">
        <v>0</v>
      </c>
      <c r="M8" s="55">
        <v>0</v>
      </c>
      <c r="N8" s="54">
        <v>213</v>
      </c>
      <c r="O8" s="53">
        <v>730</v>
      </c>
      <c r="P8" s="55">
        <v>4</v>
      </c>
      <c r="Q8" s="55">
        <v>15</v>
      </c>
      <c r="R8" s="54">
        <v>7</v>
      </c>
      <c r="S8" s="53">
        <v>24</v>
      </c>
      <c r="T8" s="52">
        <f t="shared" si="0"/>
        <v>267</v>
      </c>
      <c r="U8" s="51">
        <f t="shared" si="0"/>
        <v>904</v>
      </c>
      <c r="V8" s="50">
        <f>T8+U8</f>
        <v>1171</v>
      </c>
    </row>
  </sheetData>
  <mergeCells count="13">
    <mergeCell ref="J4:K4"/>
    <mergeCell ref="L4:M4"/>
    <mergeCell ref="N4:O4"/>
    <mergeCell ref="T4:V4"/>
    <mergeCell ref="A1:V1"/>
    <mergeCell ref="A2:V2"/>
    <mergeCell ref="A3:V3"/>
    <mergeCell ref="P4:Q4"/>
    <mergeCell ref="R4:S4"/>
    <mergeCell ref="B4:C4"/>
    <mergeCell ref="D4:E4"/>
    <mergeCell ref="F4:G4"/>
    <mergeCell ref="H4:I4"/>
  </mergeCells>
  <pageMargins left="0.25" right="0.25" top="0.75" bottom="0.75" header="0.3" footer="0.3"/>
  <pageSetup scale="78" fitToHeight="0" orientation="landscape" r:id="rId1"/>
  <headerFooter>
    <oddFooter>&amp;R&amp;"-,Italic"&amp;9&amp;K01+023Office of Institutional Research and Studies, October 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workbookViewId="0">
      <selection activeCell="F9" sqref="F9"/>
    </sheetView>
  </sheetViews>
  <sheetFormatPr defaultRowHeight="14.4" x14ac:dyDescent="0.3"/>
  <cols>
    <col min="1" max="1" width="21.109375" style="71" bestFit="1" customWidth="1"/>
    <col min="2" max="12" width="8.44140625" style="71" customWidth="1"/>
    <col min="13" max="16384" width="8.88671875" style="71"/>
  </cols>
  <sheetData>
    <row r="1" spans="1:12" ht="43.2" customHeight="1" x14ac:dyDescent="0.3">
      <c r="A1" s="299" t="s">
        <v>258</v>
      </c>
      <c r="B1" s="301" t="s">
        <v>257</v>
      </c>
      <c r="C1" s="301"/>
      <c r="D1" s="301" t="s">
        <v>256</v>
      </c>
      <c r="E1" s="301"/>
      <c r="F1" s="301" t="s">
        <v>255</v>
      </c>
      <c r="G1" s="301"/>
      <c r="H1" s="301" t="s">
        <v>254</v>
      </c>
      <c r="I1" s="301"/>
      <c r="J1" s="301" t="s">
        <v>253</v>
      </c>
      <c r="K1" s="301"/>
      <c r="L1" s="302"/>
    </row>
    <row r="2" spans="1:12" x14ac:dyDescent="0.3">
      <c r="A2" s="300"/>
      <c r="B2" s="253" t="s">
        <v>192</v>
      </c>
      <c r="C2" s="253" t="s">
        <v>191</v>
      </c>
      <c r="D2" s="253" t="s">
        <v>192</v>
      </c>
      <c r="E2" s="253" t="s">
        <v>191</v>
      </c>
      <c r="F2" s="253" t="s">
        <v>192</v>
      </c>
      <c r="G2" s="253" t="s">
        <v>191</v>
      </c>
      <c r="H2" s="253" t="s">
        <v>192</v>
      </c>
      <c r="I2" s="253" t="s">
        <v>191</v>
      </c>
      <c r="J2" s="253" t="s">
        <v>192</v>
      </c>
      <c r="K2" s="253" t="s">
        <v>191</v>
      </c>
      <c r="L2" s="254" t="s">
        <v>227</v>
      </c>
    </row>
    <row r="3" spans="1:12" s="76" customFormat="1" x14ac:dyDescent="0.3">
      <c r="A3" s="255" t="s">
        <v>252</v>
      </c>
      <c r="B3" s="261">
        <f t="shared" ref="B3:K3" si="0">B4+B16</f>
        <v>5480</v>
      </c>
      <c r="C3" s="262">
        <f t="shared" si="0"/>
        <v>6172</v>
      </c>
      <c r="D3" s="261">
        <f t="shared" si="0"/>
        <v>34</v>
      </c>
      <c r="E3" s="262">
        <f t="shared" si="0"/>
        <v>34</v>
      </c>
      <c r="F3" s="261">
        <f t="shared" si="0"/>
        <v>238</v>
      </c>
      <c r="G3" s="262">
        <f t="shared" si="0"/>
        <v>287</v>
      </c>
      <c r="H3" s="261">
        <f t="shared" si="0"/>
        <v>727</v>
      </c>
      <c r="I3" s="262">
        <f t="shared" si="0"/>
        <v>1170</v>
      </c>
      <c r="J3" s="261">
        <f t="shared" si="0"/>
        <v>6479</v>
      </c>
      <c r="K3" s="262">
        <f t="shared" si="0"/>
        <v>7663</v>
      </c>
      <c r="L3" s="256">
        <f t="shared" ref="L3:L27" si="1">J3+K3</f>
        <v>14142</v>
      </c>
    </row>
    <row r="4" spans="1:12" s="76" customFormat="1" x14ac:dyDescent="0.3">
      <c r="A4" s="257" t="s">
        <v>251</v>
      </c>
      <c r="B4" s="263">
        <f t="shared" ref="B4:K4" si="2">SUM(B5:B15)</f>
        <v>4712</v>
      </c>
      <c r="C4" s="264">
        <f t="shared" si="2"/>
        <v>5171</v>
      </c>
      <c r="D4" s="263">
        <f t="shared" si="2"/>
        <v>17</v>
      </c>
      <c r="E4" s="264">
        <f t="shared" si="2"/>
        <v>8</v>
      </c>
      <c r="F4" s="263">
        <f t="shared" si="2"/>
        <v>238</v>
      </c>
      <c r="G4" s="264">
        <f t="shared" si="2"/>
        <v>287</v>
      </c>
      <c r="H4" s="263">
        <f t="shared" si="2"/>
        <v>281</v>
      </c>
      <c r="I4" s="264">
        <f t="shared" si="2"/>
        <v>423</v>
      </c>
      <c r="J4" s="263">
        <f t="shared" si="2"/>
        <v>5248</v>
      </c>
      <c r="K4" s="264">
        <f t="shared" si="2"/>
        <v>5889</v>
      </c>
      <c r="L4" s="258">
        <f t="shared" si="1"/>
        <v>11137</v>
      </c>
    </row>
    <row r="5" spans="1:12" x14ac:dyDescent="0.3">
      <c r="A5" s="265" t="s">
        <v>250</v>
      </c>
      <c r="B5" s="74">
        <v>16</v>
      </c>
      <c r="C5" s="75">
        <v>16</v>
      </c>
      <c r="D5" s="269">
        <v>0</v>
      </c>
      <c r="E5" s="270">
        <v>0</v>
      </c>
      <c r="F5" s="269">
        <v>0</v>
      </c>
      <c r="G5" s="270">
        <v>0</v>
      </c>
      <c r="H5" s="269">
        <v>0</v>
      </c>
      <c r="I5" s="270">
        <v>0</v>
      </c>
      <c r="J5" s="269">
        <v>16</v>
      </c>
      <c r="K5" s="270">
        <v>16</v>
      </c>
      <c r="L5" s="272">
        <f t="shared" si="1"/>
        <v>32</v>
      </c>
    </row>
    <row r="6" spans="1:12" x14ac:dyDescent="0.3">
      <c r="A6" s="266" t="s">
        <v>247</v>
      </c>
      <c r="B6" s="74">
        <v>1546</v>
      </c>
      <c r="C6" s="75">
        <v>1928</v>
      </c>
      <c r="D6" s="74">
        <v>2</v>
      </c>
      <c r="E6" s="75">
        <v>1</v>
      </c>
      <c r="F6" s="74">
        <v>0</v>
      </c>
      <c r="G6" s="75">
        <v>1</v>
      </c>
      <c r="H6" s="74">
        <v>0</v>
      </c>
      <c r="I6" s="75">
        <v>0</v>
      </c>
      <c r="J6" s="74">
        <v>1548</v>
      </c>
      <c r="K6" s="75">
        <v>1930</v>
      </c>
      <c r="L6" s="272">
        <f t="shared" si="1"/>
        <v>3478</v>
      </c>
    </row>
    <row r="7" spans="1:12" x14ac:dyDescent="0.3">
      <c r="A7" s="266" t="s">
        <v>246</v>
      </c>
      <c r="B7" s="74">
        <v>1682</v>
      </c>
      <c r="C7" s="75">
        <v>2013</v>
      </c>
      <c r="D7" s="74">
        <v>7</v>
      </c>
      <c r="E7" s="75">
        <v>4</v>
      </c>
      <c r="F7" s="74">
        <v>37</v>
      </c>
      <c r="G7" s="75">
        <v>66</v>
      </c>
      <c r="H7" s="74">
        <v>11</v>
      </c>
      <c r="I7" s="75">
        <v>14</v>
      </c>
      <c r="J7" s="74">
        <v>1737</v>
      </c>
      <c r="K7" s="75">
        <v>2097</v>
      </c>
      <c r="L7" s="272">
        <f t="shared" si="1"/>
        <v>3834</v>
      </c>
    </row>
    <row r="8" spans="1:12" x14ac:dyDescent="0.3">
      <c r="A8" s="266" t="s">
        <v>245</v>
      </c>
      <c r="B8" s="74">
        <v>1004</v>
      </c>
      <c r="C8" s="75">
        <v>879</v>
      </c>
      <c r="D8" s="74">
        <v>7</v>
      </c>
      <c r="E8" s="75">
        <v>2</v>
      </c>
      <c r="F8" s="74">
        <v>105</v>
      </c>
      <c r="G8" s="75">
        <v>135</v>
      </c>
      <c r="H8" s="74">
        <v>117</v>
      </c>
      <c r="I8" s="75">
        <v>213</v>
      </c>
      <c r="J8" s="74">
        <v>1233</v>
      </c>
      <c r="K8" s="75">
        <v>1229</v>
      </c>
      <c r="L8" s="272">
        <f t="shared" si="1"/>
        <v>2462</v>
      </c>
    </row>
    <row r="9" spans="1:12" x14ac:dyDescent="0.3">
      <c r="A9" s="266" t="s">
        <v>244</v>
      </c>
      <c r="B9" s="74">
        <v>305</v>
      </c>
      <c r="C9" s="75">
        <v>194</v>
      </c>
      <c r="D9" s="74">
        <v>1</v>
      </c>
      <c r="E9" s="75">
        <v>1</v>
      </c>
      <c r="F9" s="74">
        <v>65</v>
      </c>
      <c r="G9" s="75">
        <v>61</v>
      </c>
      <c r="H9" s="74">
        <v>76</v>
      </c>
      <c r="I9" s="75">
        <v>119</v>
      </c>
      <c r="J9" s="74">
        <v>447</v>
      </c>
      <c r="K9" s="75">
        <v>375</v>
      </c>
      <c r="L9" s="272">
        <f t="shared" si="1"/>
        <v>822</v>
      </c>
    </row>
    <row r="10" spans="1:12" x14ac:dyDescent="0.3">
      <c r="A10" s="266" t="s">
        <v>243</v>
      </c>
      <c r="B10" s="74">
        <v>86</v>
      </c>
      <c r="C10" s="75">
        <v>54</v>
      </c>
      <c r="D10" s="74">
        <v>0</v>
      </c>
      <c r="E10" s="75">
        <v>0</v>
      </c>
      <c r="F10" s="74">
        <v>19</v>
      </c>
      <c r="G10" s="75">
        <v>16</v>
      </c>
      <c r="H10" s="74">
        <v>43</v>
      </c>
      <c r="I10" s="75">
        <v>37</v>
      </c>
      <c r="J10" s="74">
        <v>148</v>
      </c>
      <c r="K10" s="75">
        <v>107</v>
      </c>
      <c r="L10" s="272">
        <f t="shared" si="1"/>
        <v>255</v>
      </c>
    </row>
    <row r="11" spans="1:12" x14ac:dyDescent="0.3">
      <c r="A11" s="266" t="s">
        <v>242</v>
      </c>
      <c r="B11" s="74">
        <v>34</v>
      </c>
      <c r="C11" s="75">
        <v>37</v>
      </c>
      <c r="D11" s="74">
        <v>0</v>
      </c>
      <c r="E11" s="75">
        <v>0</v>
      </c>
      <c r="F11" s="74">
        <v>11</v>
      </c>
      <c r="G11" s="75">
        <v>4</v>
      </c>
      <c r="H11" s="74">
        <v>22</v>
      </c>
      <c r="I11" s="75">
        <v>23</v>
      </c>
      <c r="J11" s="74">
        <v>67</v>
      </c>
      <c r="K11" s="75">
        <v>64</v>
      </c>
      <c r="L11" s="272">
        <f t="shared" si="1"/>
        <v>131</v>
      </c>
    </row>
    <row r="12" spans="1:12" x14ac:dyDescent="0.3">
      <c r="A12" s="266" t="s">
        <v>241</v>
      </c>
      <c r="B12" s="74">
        <v>25</v>
      </c>
      <c r="C12" s="75">
        <v>31</v>
      </c>
      <c r="D12" s="74">
        <v>0</v>
      </c>
      <c r="E12" s="75">
        <v>0</v>
      </c>
      <c r="F12" s="74">
        <v>1</v>
      </c>
      <c r="G12" s="75">
        <v>4</v>
      </c>
      <c r="H12" s="74">
        <v>7</v>
      </c>
      <c r="I12" s="75">
        <v>11</v>
      </c>
      <c r="J12" s="74">
        <v>33</v>
      </c>
      <c r="K12" s="75">
        <v>46</v>
      </c>
      <c r="L12" s="272">
        <f t="shared" si="1"/>
        <v>79</v>
      </c>
    </row>
    <row r="13" spans="1:12" x14ac:dyDescent="0.3">
      <c r="A13" s="266" t="s">
        <v>240</v>
      </c>
      <c r="B13" s="74">
        <v>13</v>
      </c>
      <c r="C13" s="75">
        <v>19</v>
      </c>
      <c r="D13" s="74">
        <v>0</v>
      </c>
      <c r="E13" s="75">
        <v>0</v>
      </c>
      <c r="F13" s="74">
        <v>0</v>
      </c>
      <c r="G13" s="75">
        <v>0</v>
      </c>
      <c r="H13" s="74">
        <v>5</v>
      </c>
      <c r="I13" s="75">
        <v>6</v>
      </c>
      <c r="J13" s="74">
        <v>18</v>
      </c>
      <c r="K13" s="75">
        <v>25</v>
      </c>
      <c r="L13" s="272">
        <f t="shared" si="1"/>
        <v>43</v>
      </c>
    </row>
    <row r="14" spans="1:12" x14ac:dyDescent="0.3">
      <c r="A14" s="266" t="s">
        <v>239</v>
      </c>
      <c r="B14" s="74">
        <v>1</v>
      </c>
      <c r="C14" s="75">
        <v>0</v>
      </c>
      <c r="D14" s="74">
        <v>0</v>
      </c>
      <c r="E14" s="75">
        <v>0</v>
      </c>
      <c r="F14" s="74">
        <v>0</v>
      </c>
      <c r="G14" s="75">
        <v>0</v>
      </c>
      <c r="H14" s="74">
        <v>0</v>
      </c>
      <c r="I14" s="75">
        <v>0</v>
      </c>
      <c r="J14" s="74">
        <v>1</v>
      </c>
      <c r="K14" s="75">
        <v>0</v>
      </c>
      <c r="L14" s="272">
        <f t="shared" si="1"/>
        <v>1</v>
      </c>
    </row>
    <row r="15" spans="1:12" x14ac:dyDescent="0.3">
      <c r="A15" s="267" t="s">
        <v>238</v>
      </c>
      <c r="B15" s="74">
        <v>0</v>
      </c>
      <c r="C15" s="75">
        <v>0</v>
      </c>
      <c r="D15" s="274">
        <v>0</v>
      </c>
      <c r="E15" s="275">
        <v>0</v>
      </c>
      <c r="F15" s="274">
        <v>0</v>
      </c>
      <c r="G15" s="275">
        <v>0</v>
      </c>
      <c r="H15" s="274">
        <v>0</v>
      </c>
      <c r="I15" s="275">
        <v>0</v>
      </c>
      <c r="J15" s="274">
        <v>0</v>
      </c>
      <c r="K15" s="275">
        <v>0</v>
      </c>
      <c r="L15" s="276">
        <f t="shared" si="1"/>
        <v>0</v>
      </c>
    </row>
    <row r="16" spans="1:12" s="76" customFormat="1" x14ac:dyDescent="0.3">
      <c r="A16" s="257" t="s">
        <v>249</v>
      </c>
      <c r="B16" s="259">
        <f t="shared" ref="B16:K16" si="3">SUM(B17:B27)</f>
        <v>768</v>
      </c>
      <c r="C16" s="260">
        <f t="shared" si="3"/>
        <v>1001</v>
      </c>
      <c r="D16" s="259">
        <f t="shared" si="3"/>
        <v>17</v>
      </c>
      <c r="E16" s="260">
        <f t="shared" si="3"/>
        <v>26</v>
      </c>
      <c r="F16" s="259">
        <f t="shared" si="3"/>
        <v>0</v>
      </c>
      <c r="G16" s="260">
        <f t="shared" si="3"/>
        <v>0</v>
      </c>
      <c r="H16" s="259">
        <f t="shared" si="3"/>
        <v>446</v>
      </c>
      <c r="I16" s="260">
        <f t="shared" si="3"/>
        <v>747</v>
      </c>
      <c r="J16" s="259">
        <f t="shared" si="3"/>
        <v>1231</v>
      </c>
      <c r="K16" s="260">
        <f t="shared" si="3"/>
        <v>1774</v>
      </c>
      <c r="L16" s="258">
        <f t="shared" si="1"/>
        <v>3005</v>
      </c>
    </row>
    <row r="17" spans="1:12" x14ac:dyDescent="0.3">
      <c r="A17" s="265" t="s">
        <v>248</v>
      </c>
      <c r="B17" s="74">
        <v>1</v>
      </c>
      <c r="C17" s="75">
        <v>1</v>
      </c>
      <c r="D17" s="269">
        <v>0</v>
      </c>
      <c r="E17" s="270">
        <v>4</v>
      </c>
      <c r="F17" s="269">
        <v>0</v>
      </c>
      <c r="G17" s="270">
        <v>0</v>
      </c>
      <c r="H17" s="269">
        <v>0</v>
      </c>
      <c r="I17" s="270">
        <v>0</v>
      </c>
      <c r="J17" s="269">
        <v>1</v>
      </c>
      <c r="K17" s="270">
        <v>5</v>
      </c>
      <c r="L17" s="271">
        <f t="shared" si="1"/>
        <v>6</v>
      </c>
    </row>
    <row r="18" spans="1:12" x14ac:dyDescent="0.3">
      <c r="A18" s="266" t="s">
        <v>247</v>
      </c>
      <c r="B18" s="74">
        <v>34</v>
      </c>
      <c r="C18" s="75">
        <v>47</v>
      </c>
      <c r="D18" s="74">
        <v>0</v>
      </c>
      <c r="E18" s="75">
        <v>3</v>
      </c>
      <c r="F18" s="74">
        <v>0</v>
      </c>
      <c r="G18" s="75">
        <v>0</v>
      </c>
      <c r="H18" s="74">
        <v>0</v>
      </c>
      <c r="I18" s="75">
        <v>0</v>
      </c>
      <c r="J18" s="74">
        <v>34</v>
      </c>
      <c r="K18" s="75">
        <v>50</v>
      </c>
      <c r="L18" s="272">
        <f t="shared" si="1"/>
        <v>84</v>
      </c>
    </row>
    <row r="19" spans="1:12" x14ac:dyDescent="0.3">
      <c r="A19" s="266" t="s">
        <v>246</v>
      </c>
      <c r="B19" s="74">
        <v>125</v>
      </c>
      <c r="C19" s="75">
        <v>148</v>
      </c>
      <c r="D19" s="74">
        <v>3</v>
      </c>
      <c r="E19" s="75">
        <v>4</v>
      </c>
      <c r="F19" s="74">
        <v>0</v>
      </c>
      <c r="G19" s="75">
        <v>0</v>
      </c>
      <c r="H19" s="74">
        <v>0</v>
      </c>
      <c r="I19" s="75">
        <v>2</v>
      </c>
      <c r="J19" s="74">
        <v>128</v>
      </c>
      <c r="K19" s="75">
        <v>154</v>
      </c>
      <c r="L19" s="272">
        <f t="shared" si="1"/>
        <v>282</v>
      </c>
    </row>
    <row r="20" spans="1:12" x14ac:dyDescent="0.3">
      <c r="A20" s="266" t="s">
        <v>245</v>
      </c>
      <c r="B20" s="74">
        <v>292</v>
      </c>
      <c r="C20" s="75">
        <v>234</v>
      </c>
      <c r="D20" s="74">
        <v>8</v>
      </c>
      <c r="E20" s="75">
        <v>8</v>
      </c>
      <c r="F20" s="74">
        <v>0</v>
      </c>
      <c r="G20" s="75">
        <v>0</v>
      </c>
      <c r="H20" s="74">
        <v>85</v>
      </c>
      <c r="I20" s="75">
        <v>124</v>
      </c>
      <c r="J20" s="74">
        <v>385</v>
      </c>
      <c r="K20" s="75">
        <v>366</v>
      </c>
      <c r="L20" s="272">
        <f t="shared" si="1"/>
        <v>751</v>
      </c>
    </row>
    <row r="21" spans="1:12" x14ac:dyDescent="0.3">
      <c r="A21" s="266" t="s">
        <v>244</v>
      </c>
      <c r="B21" s="74">
        <v>163</v>
      </c>
      <c r="C21" s="75">
        <v>191</v>
      </c>
      <c r="D21" s="74">
        <v>3</v>
      </c>
      <c r="E21" s="75">
        <v>3</v>
      </c>
      <c r="F21" s="74">
        <v>0</v>
      </c>
      <c r="G21" s="75">
        <v>0</v>
      </c>
      <c r="H21" s="74">
        <v>158</v>
      </c>
      <c r="I21" s="75">
        <v>240</v>
      </c>
      <c r="J21" s="74">
        <v>324</v>
      </c>
      <c r="K21" s="75">
        <v>434</v>
      </c>
      <c r="L21" s="272">
        <f t="shared" si="1"/>
        <v>758</v>
      </c>
    </row>
    <row r="22" spans="1:12" x14ac:dyDescent="0.3">
      <c r="A22" s="266" t="s">
        <v>243</v>
      </c>
      <c r="B22" s="74">
        <v>71</v>
      </c>
      <c r="C22" s="75">
        <v>123</v>
      </c>
      <c r="D22" s="74">
        <v>2</v>
      </c>
      <c r="E22" s="75">
        <v>3</v>
      </c>
      <c r="F22" s="74">
        <v>0</v>
      </c>
      <c r="G22" s="75">
        <v>0</v>
      </c>
      <c r="H22" s="74">
        <v>80</v>
      </c>
      <c r="I22" s="75">
        <v>129</v>
      </c>
      <c r="J22" s="74">
        <v>153</v>
      </c>
      <c r="K22" s="75">
        <v>255</v>
      </c>
      <c r="L22" s="272">
        <f t="shared" si="1"/>
        <v>408</v>
      </c>
    </row>
    <row r="23" spans="1:12" x14ac:dyDescent="0.3">
      <c r="A23" s="266" t="s">
        <v>242</v>
      </c>
      <c r="B23" s="74">
        <v>37</v>
      </c>
      <c r="C23" s="75">
        <v>92</v>
      </c>
      <c r="D23" s="74">
        <v>0</v>
      </c>
      <c r="E23" s="75">
        <v>1</v>
      </c>
      <c r="F23" s="74">
        <v>0</v>
      </c>
      <c r="G23" s="75">
        <v>0</v>
      </c>
      <c r="H23" s="74">
        <v>50</v>
      </c>
      <c r="I23" s="75">
        <v>80</v>
      </c>
      <c r="J23" s="74">
        <v>87</v>
      </c>
      <c r="K23" s="75">
        <v>173</v>
      </c>
      <c r="L23" s="272">
        <f t="shared" si="1"/>
        <v>260</v>
      </c>
    </row>
    <row r="24" spans="1:12" x14ac:dyDescent="0.3">
      <c r="A24" s="266" t="s">
        <v>241</v>
      </c>
      <c r="B24" s="74">
        <v>27</v>
      </c>
      <c r="C24" s="75">
        <v>114</v>
      </c>
      <c r="D24" s="74">
        <v>0</v>
      </c>
      <c r="E24" s="75">
        <v>0</v>
      </c>
      <c r="F24" s="74">
        <v>0</v>
      </c>
      <c r="G24" s="75">
        <v>0</v>
      </c>
      <c r="H24" s="74">
        <v>54</v>
      </c>
      <c r="I24" s="75">
        <v>115</v>
      </c>
      <c r="J24" s="74">
        <v>81</v>
      </c>
      <c r="K24" s="75">
        <v>229</v>
      </c>
      <c r="L24" s="272">
        <f t="shared" si="1"/>
        <v>310</v>
      </c>
    </row>
    <row r="25" spans="1:12" x14ac:dyDescent="0.3">
      <c r="A25" s="266" t="s">
        <v>240</v>
      </c>
      <c r="B25" s="74">
        <v>18</v>
      </c>
      <c r="C25" s="75">
        <v>50</v>
      </c>
      <c r="D25" s="74">
        <v>1</v>
      </c>
      <c r="E25" s="75">
        <v>0</v>
      </c>
      <c r="F25" s="74">
        <v>0</v>
      </c>
      <c r="G25" s="75">
        <v>0</v>
      </c>
      <c r="H25" s="74">
        <v>16</v>
      </c>
      <c r="I25" s="75">
        <v>57</v>
      </c>
      <c r="J25" s="74">
        <v>35</v>
      </c>
      <c r="K25" s="75">
        <v>107</v>
      </c>
      <c r="L25" s="272">
        <f t="shared" si="1"/>
        <v>142</v>
      </c>
    </row>
    <row r="26" spans="1:12" x14ac:dyDescent="0.3">
      <c r="A26" s="266" t="s">
        <v>239</v>
      </c>
      <c r="B26" s="74">
        <v>0</v>
      </c>
      <c r="C26" s="75">
        <v>1</v>
      </c>
      <c r="D26" s="74">
        <v>0</v>
      </c>
      <c r="E26" s="75">
        <v>0</v>
      </c>
      <c r="F26" s="74">
        <v>0</v>
      </c>
      <c r="G26" s="75">
        <v>0</v>
      </c>
      <c r="H26" s="74">
        <v>3</v>
      </c>
      <c r="I26" s="75">
        <v>0</v>
      </c>
      <c r="J26" s="74">
        <v>3</v>
      </c>
      <c r="K26" s="75">
        <v>1</v>
      </c>
      <c r="L26" s="272">
        <f t="shared" si="1"/>
        <v>4</v>
      </c>
    </row>
    <row r="27" spans="1:12" ht="15" thickBot="1" x14ac:dyDescent="0.35">
      <c r="A27" s="268" t="s">
        <v>238</v>
      </c>
      <c r="B27" s="72">
        <v>0</v>
      </c>
      <c r="C27" s="73">
        <v>0</v>
      </c>
      <c r="D27" s="72">
        <v>0</v>
      </c>
      <c r="E27" s="73">
        <v>0</v>
      </c>
      <c r="F27" s="72">
        <v>0</v>
      </c>
      <c r="G27" s="73">
        <v>0</v>
      </c>
      <c r="H27" s="72">
        <v>0</v>
      </c>
      <c r="I27" s="73">
        <v>0</v>
      </c>
      <c r="J27" s="72">
        <v>0</v>
      </c>
      <c r="K27" s="73">
        <v>0</v>
      </c>
      <c r="L27" s="273">
        <f t="shared" si="1"/>
        <v>0</v>
      </c>
    </row>
  </sheetData>
  <mergeCells count="6">
    <mergeCell ref="A1:A2"/>
    <mergeCell ref="J1:L1"/>
    <mergeCell ref="B1:C1"/>
    <mergeCell ref="D1:E1"/>
    <mergeCell ref="F1:G1"/>
    <mergeCell ref="H1:I1"/>
  </mergeCells>
  <printOptions horizontalCentered="1" verticalCentered="1"/>
  <pageMargins left="0.25" right="0.25" top="0.75" bottom="0.75" header="0.3" footer="0.3"/>
  <pageSetup orientation="landscape" horizontalDpi="0" verticalDpi="0" r:id="rId1"/>
  <headerFooter>
    <oddHeader>&amp;C&amp;"+,Bold"&amp;10&amp;KC00000Southern Illinois University Edwardsville
Fall 2016 Total Headcount Enrollment by Age
by Time status, Level, and Gender
IBHE Table 7 / IPEDS Fall Enrollment Part B</oddHeader>
    <oddFooter>&amp;R&amp;"-,Italic"&amp;9&amp;K01+023Office of Institutional Research and Studies
October 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5" zoomScaleNormal="100" workbookViewId="0">
      <selection activeCell="C28" sqref="C28"/>
    </sheetView>
  </sheetViews>
  <sheetFormatPr defaultRowHeight="14.4" x14ac:dyDescent="0.3"/>
  <cols>
    <col min="1" max="1" width="4.88671875" style="101" bestFit="1" customWidth="1"/>
    <col min="2" max="2" width="22.88671875" customWidth="1"/>
    <col min="3" max="3" width="16.77734375" bestFit="1" customWidth="1"/>
    <col min="4" max="4" width="22.88671875" customWidth="1"/>
    <col min="5" max="5" width="20.33203125" customWidth="1"/>
    <col min="6" max="6" width="21.5546875" bestFit="1" customWidth="1"/>
    <col min="7" max="7" width="20.5546875" bestFit="1" customWidth="1"/>
  </cols>
  <sheetData>
    <row r="1" spans="1:8" ht="55.2" x14ac:dyDescent="0.3">
      <c r="A1" s="77" t="s">
        <v>259</v>
      </c>
      <c r="B1" s="78" t="s">
        <v>260</v>
      </c>
      <c r="C1" s="79" t="s">
        <v>261</v>
      </c>
      <c r="D1" s="80" t="s">
        <v>262</v>
      </c>
      <c r="E1" s="79" t="s">
        <v>263</v>
      </c>
      <c r="F1" s="79" t="s">
        <v>264</v>
      </c>
      <c r="G1" s="81" t="s">
        <v>265</v>
      </c>
      <c r="H1" s="82"/>
    </row>
    <row r="2" spans="1:8" x14ac:dyDescent="0.3">
      <c r="A2" s="83"/>
      <c r="B2" s="84" t="s">
        <v>266</v>
      </c>
      <c r="C2" s="85">
        <v>1935</v>
      </c>
      <c r="D2" s="86">
        <v>1755</v>
      </c>
      <c r="E2" s="85">
        <v>1403</v>
      </c>
      <c r="F2" s="85">
        <v>135</v>
      </c>
      <c r="G2" s="87">
        <v>603</v>
      </c>
      <c r="H2" s="82"/>
    </row>
    <row r="3" spans="1:8" x14ac:dyDescent="0.3">
      <c r="A3" s="88" t="s">
        <v>267</v>
      </c>
      <c r="B3" s="89" t="s">
        <v>268</v>
      </c>
      <c r="C3" s="90">
        <v>1</v>
      </c>
      <c r="D3" s="91">
        <v>1</v>
      </c>
      <c r="E3" s="90">
        <v>0</v>
      </c>
      <c r="F3" s="90">
        <v>0</v>
      </c>
      <c r="G3" s="92">
        <v>0</v>
      </c>
      <c r="H3" s="82"/>
    </row>
    <row r="4" spans="1:8" x14ac:dyDescent="0.3">
      <c r="A4" s="88" t="s">
        <v>269</v>
      </c>
      <c r="B4" s="89" t="s">
        <v>270</v>
      </c>
      <c r="C4" s="90">
        <v>0</v>
      </c>
      <c r="D4" s="91">
        <v>0</v>
      </c>
      <c r="E4" s="90">
        <v>0</v>
      </c>
      <c r="F4" s="90">
        <v>0</v>
      </c>
      <c r="G4" s="92">
        <v>0</v>
      </c>
      <c r="H4" s="82"/>
    </row>
    <row r="5" spans="1:8" x14ac:dyDescent="0.3">
      <c r="A5" s="88" t="s">
        <v>271</v>
      </c>
      <c r="B5" s="89" t="s">
        <v>272</v>
      </c>
      <c r="C5" s="90">
        <v>1</v>
      </c>
      <c r="D5" s="91">
        <v>1</v>
      </c>
      <c r="E5" s="90">
        <v>0</v>
      </c>
      <c r="F5" s="90">
        <v>0</v>
      </c>
      <c r="G5" s="92">
        <v>0</v>
      </c>
      <c r="H5" s="82"/>
    </row>
    <row r="6" spans="1:8" x14ac:dyDescent="0.3">
      <c r="A6" s="88" t="s">
        <v>273</v>
      </c>
      <c r="B6" s="89" t="s">
        <v>274</v>
      </c>
      <c r="C6" s="90">
        <v>2</v>
      </c>
      <c r="D6" s="91">
        <v>2</v>
      </c>
      <c r="E6" s="90">
        <v>1</v>
      </c>
      <c r="F6" s="90">
        <v>0</v>
      </c>
      <c r="G6" s="92">
        <v>1</v>
      </c>
      <c r="H6" s="82"/>
    </row>
    <row r="7" spans="1:8" x14ac:dyDescent="0.3">
      <c r="A7" s="88" t="s">
        <v>275</v>
      </c>
      <c r="B7" s="89" t="s">
        <v>276</v>
      </c>
      <c r="C7" s="90">
        <v>1</v>
      </c>
      <c r="D7" s="91">
        <v>1</v>
      </c>
      <c r="E7" s="90">
        <v>2</v>
      </c>
      <c r="F7" s="90">
        <v>0</v>
      </c>
      <c r="G7" s="92">
        <v>2</v>
      </c>
      <c r="H7" s="82"/>
    </row>
    <row r="8" spans="1:8" x14ac:dyDescent="0.3">
      <c r="A8" s="88" t="s">
        <v>277</v>
      </c>
      <c r="B8" s="89" t="s">
        <v>278</v>
      </c>
      <c r="C8" s="90">
        <v>5</v>
      </c>
      <c r="D8" s="91">
        <v>3</v>
      </c>
      <c r="E8" s="90">
        <v>0</v>
      </c>
      <c r="F8" s="90">
        <v>0</v>
      </c>
      <c r="G8" s="92">
        <v>0</v>
      </c>
      <c r="H8" s="82"/>
    </row>
    <row r="9" spans="1:8" x14ac:dyDescent="0.3">
      <c r="A9" s="88" t="s">
        <v>279</v>
      </c>
      <c r="B9" s="89" t="s">
        <v>280</v>
      </c>
      <c r="C9" s="90">
        <v>0</v>
      </c>
      <c r="D9" s="91">
        <v>0</v>
      </c>
      <c r="E9" s="90">
        <v>0</v>
      </c>
      <c r="F9" s="90">
        <v>0</v>
      </c>
      <c r="G9" s="92">
        <v>0</v>
      </c>
      <c r="H9" s="82"/>
    </row>
    <row r="10" spans="1:8" x14ac:dyDescent="0.3">
      <c r="A10" s="88" t="s">
        <v>281</v>
      </c>
      <c r="B10" s="89" t="s">
        <v>282</v>
      </c>
      <c r="C10" s="90">
        <v>0</v>
      </c>
      <c r="D10" s="91">
        <v>0</v>
      </c>
      <c r="E10" s="90">
        <v>0</v>
      </c>
      <c r="F10" s="90">
        <v>0</v>
      </c>
      <c r="G10" s="92">
        <v>0</v>
      </c>
      <c r="H10" s="82"/>
    </row>
    <row r="11" spans="1:8" x14ac:dyDescent="0.3">
      <c r="A11" s="88" t="s">
        <v>283</v>
      </c>
      <c r="B11" s="89" t="s">
        <v>284</v>
      </c>
      <c r="C11" s="90">
        <v>0</v>
      </c>
      <c r="D11" s="91">
        <v>0</v>
      </c>
      <c r="E11" s="90">
        <v>0</v>
      </c>
      <c r="F11" s="90">
        <v>0</v>
      </c>
      <c r="G11" s="92">
        <v>0</v>
      </c>
      <c r="H11" s="82"/>
    </row>
    <row r="12" spans="1:8" x14ac:dyDescent="0.3">
      <c r="A12" s="88" t="s">
        <v>285</v>
      </c>
      <c r="B12" s="89" t="s">
        <v>286</v>
      </c>
      <c r="C12" s="90">
        <v>1</v>
      </c>
      <c r="D12" s="91">
        <v>1</v>
      </c>
      <c r="E12" s="90">
        <v>2</v>
      </c>
      <c r="F12" s="90">
        <v>0</v>
      </c>
      <c r="G12" s="92">
        <v>3</v>
      </c>
      <c r="H12" s="82"/>
    </row>
    <row r="13" spans="1:8" x14ac:dyDescent="0.3">
      <c r="A13" s="88" t="s">
        <v>287</v>
      </c>
      <c r="B13" s="89" t="s">
        <v>288</v>
      </c>
      <c r="C13" s="90">
        <v>0</v>
      </c>
      <c r="D13" s="91">
        <v>0</v>
      </c>
      <c r="E13" s="90">
        <v>0</v>
      </c>
      <c r="F13" s="90">
        <v>0</v>
      </c>
      <c r="G13" s="92">
        <v>3</v>
      </c>
      <c r="H13" s="82"/>
    </row>
    <row r="14" spans="1:8" x14ac:dyDescent="0.3">
      <c r="A14" s="88" t="s">
        <v>289</v>
      </c>
      <c r="B14" s="89" t="s">
        <v>290</v>
      </c>
      <c r="C14" s="90">
        <v>2</v>
      </c>
      <c r="D14" s="91">
        <v>2</v>
      </c>
      <c r="E14" s="90">
        <v>1</v>
      </c>
      <c r="F14" s="90">
        <v>0</v>
      </c>
      <c r="G14" s="92">
        <v>0</v>
      </c>
      <c r="H14" s="82"/>
    </row>
    <row r="15" spans="1:8" x14ac:dyDescent="0.3">
      <c r="A15" s="88" t="s">
        <v>291</v>
      </c>
      <c r="B15" s="89" t="s">
        <v>292</v>
      </c>
      <c r="C15" s="90">
        <v>0</v>
      </c>
      <c r="D15" s="91">
        <v>0</v>
      </c>
      <c r="E15" s="90">
        <v>0</v>
      </c>
      <c r="F15" s="90">
        <v>0</v>
      </c>
      <c r="G15" s="92">
        <v>0</v>
      </c>
      <c r="H15" s="82"/>
    </row>
    <row r="16" spans="1:8" x14ac:dyDescent="0.3">
      <c r="A16" s="88" t="s">
        <v>7</v>
      </c>
      <c r="B16" s="89" t="s">
        <v>293</v>
      </c>
      <c r="C16" s="90">
        <v>1638</v>
      </c>
      <c r="D16" s="91">
        <v>1495</v>
      </c>
      <c r="E16" s="90">
        <v>1167</v>
      </c>
      <c r="F16" s="90">
        <v>113</v>
      </c>
      <c r="G16" s="92">
        <v>393</v>
      </c>
      <c r="H16" s="82"/>
    </row>
    <row r="17" spans="1:8" x14ac:dyDescent="0.3">
      <c r="A17" s="88" t="s">
        <v>2</v>
      </c>
      <c r="B17" s="89" t="s">
        <v>294</v>
      </c>
      <c r="C17" s="90">
        <v>5</v>
      </c>
      <c r="D17" s="91">
        <v>4</v>
      </c>
      <c r="E17" s="90">
        <v>5</v>
      </c>
      <c r="F17" s="90">
        <v>1</v>
      </c>
      <c r="G17" s="92">
        <v>8</v>
      </c>
      <c r="H17" s="82"/>
    </row>
    <row r="18" spans="1:8" x14ac:dyDescent="0.3">
      <c r="A18" s="88" t="s">
        <v>0</v>
      </c>
      <c r="B18" s="89" t="s">
        <v>295</v>
      </c>
      <c r="C18" s="90">
        <v>2</v>
      </c>
      <c r="D18" s="91">
        <v>1</v>
      </c>
      <c r="E18" s="90">
        <v>0</v>
      </c>
      <c r="F18" s="90">
        <v>0</v>
      </c>
      <c r="G18" s="92">
        <v>2</v>
      </c>
      <c r="H18" s="82"/>
    </row>
    <row r="19" spans="1:8" x14ac:dyDescent="0.3">
      <c r="A19" s="88" t="s">
        <v>296</v>
      </c>
      <c r="B19" s="89" t="s">
        <v>297</v>
      </c>
      <c r="C19" s="90">
        <v>1</v>
      </c>
      <c r="D19" s="91">
        <v>1</v>
      </c>
      <c r="E19" s="90">
        <v>1</v>
      </c>
      <c r="F19" s="90">
        <v>0</v>
      </c>
      <c r="G19" s="92">
        <v>0</v>
      </c>
      <c r="H19" s="82"/>
    </row>
    <row r="20" spans="1:8" x14ac:dyDescent="0.3">
      <c r="A20" s="88" t="s">
        <v>298</v>
      </c>
      <c r="B20" s="89" t="s">
        <v>299</v>
      </c>
      <c r="C20" s="90">
        <v>3</v>
      </c>
      <c r="D20" s="91">
        <v>3</v>
      </c>
      <c r="E20" s="90">
        <v>4</v>
      </c>
      <c r="F20" s="90">
        <v>0</v>
      </c>
      <c r="G20" s="92">
        <v>2</v>
      </c>
      <c r="H20" s="82"/>
    </row>
    <row r="21" spans="1:8" x14ac:dyDescent="0.3">
      <c r="A21" s="88" t="s">
        <v>300</v>
      </c>
      <c r="B21" s="89" t="s">
        <v>301</v>
      </c>
      <c r="C21" s="90">
        <v>0</v>
      </c>
      <c r="D21" s="91">
        <v>0</v>
      </c>
      <c r="E21" s="90">
        <v>0</v>
      </c>
      <c r="F21" s="90">
        <v>0</v>
      </c>
      <c r="G21" s="92">
        <v>1</v>
      </c>
      <c r="H21" s="82"/>
    </row>
    <row r="22" spans="1:8" x14ac:dyDescent="0.3">
      <c r="A22" s="88" t="s">
        <v>302</v>
      </c>
      <c r="B22" s="89" t="s">
        <v>303</v>
      </c>
      <c r="C22" s="90">
        <v>0</v>
      </c>
      <c r="D22" s="91">
        <v>0</v>
      </c>
      <c r="E22" s="90">
        <v>0</v>
      </c>
      <c r="F22" s="90">
        <v>0</v>
      </c>
      <c r="G22" s="92">
        <v>0</v>
      </c>
      <c r="H22" s="82"/>
    </row>
    <row r="23" spans="1:8" x14ac:dyDescent="0.3">
      <c r="A23" s="88" t="s">
        <v>304</v>
      </c>
      <c r="B23" s="89" t="s">
        <v>305</v>
      </c>
      <c r="C23" s="90">
        <v>0</v>
      </c>
      <c r="D23" s="91">
        <v>0</v>
      </c>
      <c r="E23" s="90">
        <v>1</v>
      </c>
      <c r="F23" s="90">
        <v>0</v>
      </c>
      <c r="G23" s="92">
        <v>1</v>
      </c>
      <c r="H23" s="82"/>
    </row>
    <row r="24" spans="1:8" x14ac:dyDescent="0.3">
      <c r="A24" s="88" t="s">
        <v>306</v>
      </c>
      <c r="B24" s="89" t="s">
        <v>307</v>
      </c>
      <c r="C24" s="90">
        <v>0</v>
      </c>
      <c r="D24" s="91">
        <v>0</v>
      </c>
      <c r="E24" s="90">
        <v>0</v>
      </c>
      <c r="F24" s="90">
        <v>0</v>
      </c>
      <c r="G24" s="92">
        <v>1</v>
      </c>
      <c r="H24" s="82"/>
    </row>
    <row r="25" spans="1:8" x14ac:dyDescent="0.3">
      <c r="A25" s="88" t="s">
        <v>308</v>
      </c>
      <c r="B25" s="89" t="s">
        <v>309</v>
      </c>
      <c r="C25" s="90">
        <v>1</v>
      </c>
      <c r="D25" s="91">
        <v>1</v>
      </c>
      <c r="E25" s="90">
        <v>0</v>
      </c>
      <c r="F25" s="90">
        <v>1</v>
      </c>
      <c r="G25" s="92">
        <v>2</v>
      </c>
      <c r="H25" s="82"/>
    </row>
    <row r="26" spans="1:8" x14ac:dyDescent="0.3">
      <c r="A26" s="88" t="s">
        <v>310</v>
      </c>
      <c r="B26" s="89" t="s">
        <v>311</v>
      </c>
      <c r="C26" s="90">
        <v>1</v>
      </c>
      <c r="D26" s="91">
        <v>1</v>
      </c>
      <c r="E26" s="90">
        <v>0</v>
      </c>
      <c r="F26" s="90">
        <v>0</v>
      </c>
      <c r="G26" s="92">
        <v>1</v>
      </c>
      <c r="H26" s="82"/>
    </row>
    <row r="27" spans="1:8" x14ac:dyDescent="0.3">
      <c r="A27" s="88" t="s">
        <v>312</v>
      </c>
      <c r="B27" s="89" t="s">
        <v>313</v>
      </c>
      <c r="C27" s="90">
        <v>0</v>
      </c>
      <c r="D27" s="91">
        <v>0</v>
      </c>
      <c r="E27" s="90">
        <v>0</v>
      </c>
      <c r="F27" s="90">
        <v>0</v>
      </c>
      <c r="G27" s="92">
        <v>0</v>
      </c>
      <c r="H27" s="82"/>
    </row>
    <row r="28" spans="1:8" x14ac:dyDescent="0.3">
      <c r="A28" s="88" t="s">
        <v>314</v>
      </c>
      <c r="B28" s="89" t="s">
        <v>315</v>
      </c>
      <c r="C28" s="90">
        <v>245</v>
      </c>
      <c r="D28" s="91">
        <v>221</v>
      </c>
      <c r="E28" s="90">
        <v>160</v>
      </c>
      <c r="F28" s="90">
        <v>15</v>
      </c>
      <c r="G28" s="92">
        <v>83</v>
      </c>
      <c r="H28" s="82"/>
    </row>
    <row r="29" spans="1:8" x14ac:dyDescent="0.3">
      <c r="A29" s="88" t="s">
        <v>316</v>
      </c>
      <c r="B29" s="89" t="s">
        <v>317</v>
      </c>
      <c r="C29" s="90">
        <v>0</v>
      </c>
      <c r="D29" s="91">
        <v>0</v>
      </c>
      <c r="E29" s="90">
        <v>0</v>
      </c>
      <c r="F29" s="90">
        <v>0</v>
      </c>
      <c r="G29" s="92">
        <v>0</v>
      </c>
      <c r="H29" s="82"/>
    </row>
    <row r="30" spans="1:8" x14ac:dyDescent="0.3">
      <c r="A30" s="88" t="s">
        <v>318</v>
      </c>
      <c r="B30" s="89" t="s">
        <v>319</v>
      </c>
      <c r="C30" s="90">
        <v>0</v>
      </c>
      <c r="D30" s="91">
        <v>0</v>
      </c>
      <c r="E30" s="90">
        <v>1</v>
      </c>
      <c r="F30" s="90">
        <v>0</v>
      </c>
      <c r="G30" s="92">
        <v>0</v>
      </c>
      <c r="H30" s="82"/>
    </row>
    <row r="31" spans="1:8" x14ac:dyDescent="0.3">
      <c r="A31" s="88" t="s">
        <v>320</v>
      </c>
      <c r="B31" s="89" t="s">
        <v>321</v>
      </c>
      <c r="C31" s="90">
        <v>0</v>
      </c>
      <c r="D31" s="91">
        <v>0</v>
      </c>
      <c r="E31" s="90">
        <v>1</v>
      </c>
      <c r="F31" s="90">
        <v>0</v>
      </c>
      <c r="G31" s="92">
        <v>0</v>
      </c>
      <c r="H31" s="82"/>
    </row>
    <row r="32" spans="1:8" x14ac:dyDescent="0.3">
      <c r="A32" s="88" t="s">
        <v>322</v>
      </c>
      <c r="B32" s="89" t="s">
        <v>323</v>
      </c>
      <c r="C32" s="90">
        <v>0</v>
      </c>
      <c r="D32" s="91">
        <v>0</v>
      </c>
      <c r="E32" s="90">
        <v>0</v>
      </c>
      <c r="F32" s="90">
        <v>0</v>
      </c>
      <c r="G32" s="92">
        <v>0</v>
      </c>
      <c r="H32" s="82"/>
    </row>
    <row r="33" spans="1:8" x14ac:dyDescent="0.3">
      <c r="A33" s="88" t="s">
        <v>324</v>
      </c>
      <c r="B33" s="89" t="s">
        <v>325</v>
      </c>
      <c r="C33" s="90">
        <v>0</v>
      </c>
      <c r="D33" s="91">
        <v>0</v>
      </c>
      <c r="E33" s="90">
        <v>0</v>
      </c>
      <c r="F33" s="90">
        <v>0</v>
      </c>
      <c r="G33" s="92">
        <v>1</v>
      </c>
      <c r="H33" s="82"/>
    </row>
    <row r="34" spans="1:8" x14ac:dyDescent="0.3">
      <c r="A34" s="88" t="s">
        <v>326</v>
      </c>
      <c r="B34" s="89" t="s">
        <v>327</v>
      </c>
      <c r="C34" s="90">
        <v>0</v>
      </c>
      <c r="D34" s="91">
        <v>0</v>
      </c>
      <c r="E34" s="90">
        <v>0</v>
      </c>
      <c r="F34" s="90">
        <v>0</v>
      </c>
      <c r="G34" s="92">
        <v>0</v>
      </c>
      <c r="H34" s="82"/>
    </row>
    <row r="35" spans="1:8" x14ac:dyDescent="0.3">
      <c r="A35" s="88" t="s">
        <v>328</v>
      </c>
      <c r="B35" s="89" t="s">
        <v>329</v>
      </c>
      <c r="C35" s="90">
        <v>0</v>
      </c>
      <c r="D35" s="91">
        <v>0</v>
      </c>
      <c r="E35" s="90">
        <v>1</v>
      </c>
      <c r="F35" s="90">
        <v>0</v>
      </c>
      <c r="G35" s="92">
        <v>1</v>
      </c>
      <c r="H35" s="82"/>
    </row>
    <row r="36" spans="1:8" x14ac:dyDescent="0.3">
      <c r="A36" s="88" t="s">
        <v>330</v>
      </c>
      <c r="B36" s="89" t="s">
        <v>331</v>
      </c>
      <c r="C36" s="90">
        <v>0</v>
      </c>
      <c r="D36" s="91">
        <v>0</v>
      </c>
      <c r="E36" s="90">
        <v>0</v>
      </c>
      <c r="F36" s="90">
        <v>1</v>
      </c>
      <c r="G36" s="92">
        <v>3</v>
      </c>
      <c r="H36" s="82"/>
    </row>
    <row r="37" spans="1:8" x14ac:dyDescent="0.3">
      <c r="A37" s="88" t="s">
        <v>332</v>
      </c>
      <c r="B37" s="89" t="s">
        <v>333</v>
      </c>
      <c r="C37" s="90">
        <v>0</v>
      </c>
      <c r="D37" s="91">
        <v>0</v>
      </c>
      <c r="E37" s="90">
        <v>0</v>
      </c>
      <c r="F37" s="90">
        <v>0</v>
      </c>
      <c r="G37" s="92">
        <v>0</v>
      </c>
      <c r="H37" s="82"/>
    </row>
    <row r="38" spans="1:8" x14ac:dyDescent="0.3">
      <c r="A38" s="88" t="s">
        <v>334</v>
      </c>
      <c r="B38" s="89" t="s">
        <v>335</v>
      </c>
      <c r="C38" s="90">
        <v>1</v>
      </c>
      <c r="D38" s="91">
        <v>0</v>
      </c>
      <c r="E38" s="90">
        <v>1</v>
      </c>
      <c r="F38" s="90">
        <v>0</v>
      </c>
      <c r="G38" s="92">
        <v>1</v>
      </c>
      <c r="H38" s="82"/>
    </row>
    <row r="39" spans="1:8" x14ac:dyDescent="0.3">
      <c r="A39" s="88" t="s">
        <v>336</v>
      </c>
      <c r="B39" s="89" t="s">
        <v>337</v>
      </c>
      <c r="C39" s="90">
        <v>0</v>
      </c>
      <c r="D39" s="91">
        <v>0</v>
      </c>
      <c r="E39" s="90">
        <v>1</v>
      </c>
      <c r="F39" s="90">
        <v>0</v>
      </c>
      <c r="G39" s="92">
        <v>0</v>
      </c>
      <c r="H39" s="82"/>
    </row>
    <row r="40" spans="1:8" x14ac:dyDescent="0.3">
      <c r="A40" s="88" t="s">
        <v>338</v>
      </c>
      <c r="B40" s="89" t="s">
        <v>339</v>
      </c>
      <c r="C40" s="90">
        <v>0</v>
      </c>
      <c r="D40" s="91">
        <v>0</v>
      </c>
      <c r="E40" s="90">
        <v>0</v>
      </c>
      <c r="F40" s="90">
        <v>0</v>
      </c>
      <c r="G40" s="92">
        <v>0</v>
      </c>
      <c r="H40" s="82"/>
    </row>
    <row r="41" spans="1:8" x14ac:dyDescent="0.3">
      <c r="A41" s="88" t="s">
        <v>340</v>
      </c>
      <c r="B41" s="89" t="s">
        <v>341</v>
      </c>
      <c r="C41" s="90">
        <v>0</v>
      </c>
      <c r="D41" s="91">
        <v>0</v>
      </c>
      <c r="E41" s="90">
        <v>0</v>
      </c>
      <c r="F41" s="90">
        <v>0</v>
      </c>
      <c r="G41" s="92">
        <v>1</v>
      </c>
      <c r="H41" s="82"/>
    </row>
    <row r="42" spans="1:8" x14ac:dyDescent="0.3">
      <c r="A42" s="88" t="s">
        <v>342</v>
      </c>
      <c r="B42" s="89" t="s">
        <v>343</v>
      </c>
      <c r="C42" s="90">
        <v>0</v>
      </c>
      <c r="D42" s="91">
        <v>0</v>
      </c>
      <c r="E42" s="90">
        <v>0</v>
      </c>
      <c r="F42" s="90">
        <v>0</v>
      </c>
      <c r="G42" s="92">
        <v>0</v>
      </c>
      <c r="H42" s="82"/>
    </row>
    <row r="43" spans="1:8" x14ac:dyDescent="0.3">
      <c r="A43" s="88" t="s">
        <v>344</v>
      </c>
      <c r="B43" s="89" t="s">
        <v>345</v>
      </c>
      <c r="C43" s="90">
        <v>1</v>
      </c>
      <c r="D43" s="91">
        <v>1</v>
      </c>
      <c r="E43" s="90">
        <v>1</v>
      </c>
      <c r="F43" s="90">
        <v>1</v>
      </c>
      <c r="G43" s="92">
        <v>1</v>
      </c>
      <c r="H43" s="82"/>
    </row>
    <row r="44" spans="1:8" x14ac:dyDescent="0.3">
      <c r="A44" s="88" t="s">
        <v>346</v>
      </c>
      <c r="B44" s="89" t="s">
        <v>347</v>
      </c>
      <c r="C44" s="90">
        <v>0</v>
      </c>
      <c r="D44" s="91">
        <v>0</v>
      </c>
      <c r="E44" s="90">
        <v>0</v>
      </c>
      <c r="F44" s="90">
        <v>0</v>
      </c>
      <c r="G44" s="92">
        <v>0</v>
      </c>
      <c r="H44" s="82"/>
    </row>
    <row r="45" spans="1:8" x14ac:dyDescent="0.3">
      <c r="A45" s="88" t="s">
        <v>348</v>
      </c>
      <c r="B45" s="89" t="s">
        <v>349</v>
      </c>
      <c r="C45" s="90">
        <v>7</v>
      </c>
      <c r="D45" s="91">
        <v>7</v>
      </c>
      <c r="E45" s="90">
        <v>1</v>
      </c>
      <c r="F45" s="90">
        <v>0</v>
      </c>
      <c r="G45" s="92">
        <v>3</v>
      </c>
      <c r="H45" s="82"/>
    </row>
    <row r="46" spans="1:8" x14ac:dyDescent="0.3">
      <c r="A46" s="88" t="s">
        <v>350</v>
      </c>
      <c r="B46" s="89" t="s">
        <v>351</v>
      </c>
      <c r="C46" s="90">
        <v>1</v>
      </c>
      <c r="D46" s="91">
        <v>1</v>
      </c>
      <c r="E46" s="90">
        <v>2</v>
      </c>
      <c r="F46" s="90">
        <v>1</v>
      </c>
      <c r="G46" s="92">
        <v>1</v>
      </c>
      <c r="H46" s="82"/>
    </row>
    <row r="47" spans="1:8" x14ac:dyDescent="0.3">
      <c r="A47" s="88" t="s">
        <v>352</v>
      </c>
      <c r="B47" s="89" t="s">
        <v>353</v>
      </c>
      <c r="C47" s="90">
        <v>1</v>
      </c>
      <c r="D47" s="91">
        <v>1</v>
      </c>
      <c r="E47" s="90">
        <v>0</v>
      </c>
      <c r="F47" s="90">
        <v>0</v>
      </c>
      <c r="G47" s="92">
        <v>0</v>
      </c>
      <c r="H47" s="82"/>
    </row>
    <row r="48" spans="1:8" x14ac:dyDescent="0.3">
      <c r="A48" s="88" t="s">
        <v>354</v>
      </c>
      <c r="B48" s="89" t="s">
        <v>355</v>
      </c>
      <c r="C48" s="90">
        <v>0</v>
      </c>
      <c r="D48" s="91">
        <v>0</v>
      </c>
      <c r="E48" s="90">
        <v>0</v>
      </c>
      <c r="F48" s="90">
        <v>0</v>
      </c>
      <c r="G48" s="92">
        <v>0</v>
      </c>
      <c r="H48" s="82"/>
    </row>
    <row r="49" spans="1:8" x14ac:dyDescent="0.3">
      <c r="A49" s="88" t="s">
        <v>356</v>
      </c>
      <c r="B49" s="89" t="s">
        <v>357</v>
      </c>
      <c r="C49" s="90">
        <v>0</v>
      </c>
      <c r="D49" s="91">
        <v>0</v>
      </c>
      <c r="E49" s="90">
        <v>1</v>
      </c>
      <c r="F49" s="90">
        <v>0</v>
      </c>
      <c r="G49" s="92">
        <v>2</v>
      </c>
      <c r="H49" s="82"/>
    </row>
    <row r="50" spans="1:8" x14ac:dyDescent="0.3">
      <c r="A50" s="88" t="s">
        <v>358</v>
      </c>
      <c r="B50" s="89" t="s">
        <v>359</v>
      </c>
      <c r="C50" s="90">
        <v>2</v>
      </c>
      <c r="D50" s="91">
        <v>2</v>
      </c>
      <c r="E50" s="90">
        <v>0</v>
      </c>
      <c r="F50" s="90">
        <v>0</v>
      </c>
      <c r="G50" s="92">
        <v>1</v>
      </c>
      <c r="H50" s="82"/>
    </row>
    <row r="51" spans="1:8" x14ac:dyDescent="0.3">
      <c r="A51" s="88" t="s">
        <v>360</v>
      </c>
      <c r="B51" s="89" t="s">
        <v>361</v>
      </c>
      <c r="C51" s="90">
        <v>0</v>
      </c>
      <c r="D51" s="91">
        <v>0</v>
      </c>
      <c r="E51" s="90">
        <v>0</v>
      </c>
      <c r="F51" s="90">
        <v>0</v>
      </c>
      <c r="G51" s="92">
        <v>0</v>
      </c>
      <c r="H51" s="82"/>
    </row>
    <row r="52" spans="1:8" x14ac:dyDescent="0.3">
      <c r="A52" s="88" t="s">
        <v>362</v>
      </c>
      <c r="B52" s="89" t="s">
        <v>363</v>
      </c>
      <c r="C52" s="90">
        <v>6</v>
      </c>
      <c r="D52" s="91">
        <v>5</v>
      </c>
      <c r="E52" s="90">
        <v>7</v>
      </c>
      <c r="F52" s="90">
        <v>0</v>
      </c>
      <c r="G52" s="92">
        <v>5</v>
      </c>
      <c r="H52" s="82"/>
    </row>
    <row r="53" spans="1:8" x14ac:dyDescent="0.3">
      <c r="A53" s="88" t="s">
        <v>364</v>
      </c>
      <c r="B53" s="89" t="s">
        <v>365</v>
      </c>
      <c r="C53" s="90">
        <v>0</v>
      </c>
      <c r="D53" s="91">
        <v>0</v>
      </c>
      <c r="E53" s="90">
        <v>0</v>
      </c>
      <c r="F53" s="90">
        <v>0</v>
      </c>
      <c r="G53" s="92">
        <v>0</v>
      </c>
      <c r="H53" s="82"/>
    </row>
    <row r="54" spans="1:8" x14ac:dyDescent="0.3">
      <c r="A54" s="88" t="s">
        <v>366</v>
      </c>
      <c r="B54" s="89" t="s">
        <v>367</v>
      </c>
      <c r="C54" s="90">
        <v>0</v>
      </c>
      <c r="D54" s="91">
        <v>0</v>
      </c>
      <c r="E54" s="90">
        <v>0</v>
      </c>
      <c r="F54" s="90">
        <v>0</v>
      </c>
      <c r="G54" s="92">
        <v>0</v>
      </c>
      <c r="H54" s="82"/>
    </row>
    <row r="55" spans="1:8" x14ac:dyDescent="0.3">
      <c r="A55" s="88" t="s">
        <v>368</v>
      </c>
      <c r="B55" s="89" t="s">
        <v>369</v>
      </c>
      <c r="C55" s="90">
        <v>0</v>
      </c>
      <c r="D55" s="91">
        <v>0</v>
      </c>
      <c r="E55" s="90">
        <v>0</v>
      </c>
      <c r="F55" s="90">
        <v>0</v>
      </c>
      <c r="G55" s="92">
        <v>0</v>
      </c>
      <c r="H55" s="82"/>
    </row>
    <row r="56" spans="1:8" s="94" customFormat="1" x14ac:dyDescent="0.3">
      <c r="A56" s="88" t="s">
        <v>370</v>
      </c>
      <c r="B56" s="89" t="s">
        <v>371</v>
      </c>
      <c r="C56" s="90">
        <v>7</v>
      </c>
      <c r="D56" s="91">
        <v>0</v>
      </c>
      <c r="E56" s="90">
        <v>42</v>
      </c>
      <c r="F56" s="90">
        <v>2</v>
      </c>
      <c r="G56" s="92">
        <v>80</v>
      </c>
      <c r="H56" s="93"/>
    </row>
    <row r="57" spans="1:8" ht="15" thickBot="1" x14ac:dyDescent="0.35">
      <c r="A57" s="95" t="s">
        <v>372</v>
      </c>
      <c r="B57" s="96" t="s">
        <v>373</v>
      </c>
      <c r="C57" s="97">
        <v>0</v>
      </c>
      <c r="D57" s="98">
        <v>0</v>
      </c>
      <c r="E57" s="97">
        <v>0</v>
      </c>
      <c r="F57" s="99">
        <v>0</v>
      </c>
      <c r="G57" s="100">
        <v>0</v>
      </c>
      <c r="H57" s="82"/>
    </row>
  </sheetData>
  <pageMargins left="0.25" right="0.25" top="0.75" bottom="0.75" header="0.05" footer="0.3"/>
  <pageSetup fitToHeight="0" orientation="landscape" r:id="rId1"/>
  <headerFooter>
    <oddHeader>&amp;C&amp;"+,Bold"&amp;10&amp;KC00000Southern Illinois University Edwardsville
Fall 2016 Enrollment headcount of degree-seeking first-time students by Level and State of Residence
IBHE Table 8</oddHeader>
    <oddFooter>&amp;R&amp;"-,Italic"&amp;9&amp;K01+033Office of Institutional Research and Studies
October 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topLeftCell="B1" zoomScaleNormal="100" workbookViewId="0">
      <selection activeCell="U10" sqref="U10"/>
    </sheetView>
  </sheetViews>
  <sheetFormatPr defaultColWidth="8" defaultRowHeight="14.4" x14ac:dyDescent="0.3"/>
  <cols>
    <col min="1" max="1" width="7.109375" style="102" bestFit="1" customWidth="1"/>
    <col min="2" max="2" width="14.21875" style="102" customWidth="1"/>
    <col min="3" max="22" width="7.6640625" style="102" customWidth="1"/>
    <col min="23" max="23" width="5.5546875" style="102" bestFit="1" customWidth="1"/>
    <col min="24" max="16384" width="8" style="102"/>
  </cols>
  <sheetData>
    <row r="1" spans="1:23" ht="45" customHeight="1" x14ac:dyDescent="0.3">
      <c r="A1" s="306" t="s">
        <v>374</v>
      </c>
      <c r="B1" s="308" t="s">
        <v>375</v>
      </c>
      <c r="C1" s="310" t="s">
        <v>376</v>
      </c>
      <c r="D1" s="311"/>
      <c r="E1" s="311" t="s">
        <v>377</v>
      </c>
      <c r="F1" s="312"/>
      <c r="G1" s="312" t="s">
        <v>378</v>
      </c>
      <c r="H1" s="312"/>
      <c r="I1" s="312" t="s">
        <v>200</v>
      </c>
      <c r="J1" s="312"/>
      <c r="K1" s="312" t="s">
        <v>229</v>
      </c>
      <c r="L1" s="312"/>
      <c r="M1" s="312" t="s">
        <v>379</v>
      </c>
      <c r="N1" s="312"/>
      <c r="O1" s="312" t="s">
        <v>197</v>
      </c>
      <c r="P1" s="312"/>
      <c r="Q1" s="312" t="s">
        <v>196</v>
      </c>
      <c r="R1" s="312"/>
      <c r="S1" s="312" t="s">
        <v>195</v>
      </c>
      <c r="T1" s="310"/>
      <c r="U1" s="303" t="s">
        <v>380</v>
      </c>
      <c r="V1" s="304"/>
      <c r="W1" s="305"/>
    </row>
    <row r="2" spans="1:23" x14ac:dyDescent="0.3">
      <c r="A2" s="307"/>
      <c r="B2" s="309"/>
      <c r="C2" s="103" t="s">
        <v>192</v>
      </c>
      <c r="D2" s="104" t="s">
        <v>191</v>
      </c>
      <c r="E2" s="105" t="s">
        <v>192</v>
      </c>
      <c r="F2" s="104" t="s">
        <v>191</v>
      </c>
      <c r="G2" s="103" t="s">
        <v>192</v>
      </c>
      <c r="H2" s="104" t="s">
        <v>191</v>
      </c>
      <c r="I2" s="103" t="s">
        <v>192</v>
      </c>
      <c r="J2" s="104" t="s">
        <v>191</v>
      </c>
      <c r="K2" s="103" t="s">
        <v>192</v>
      </c>
      <c r="L2" s="104" t="s">
        <v>191</v>
      </c>
      <c r="M2" s="103" t="s">
        <v>192</v>
      </c>
      <c r="N2" s="104" t="s">
        <v>191</v>
      </c>
      <c r="O2" s="103" t="s">
        <v>192</v>
      </c>
      <c r="P2" s="104" t="s">
        <v>191</v>
      </c>
      <c r="Q2" s="103" t="s">
        <v>192</v>
      </c>
      <c r="R2" s="104" t="s">
        <v>191</v>
      </c>
      <c r="S2" s="103" t="s">
        <v>192</v>
      </c>
      <c r="T2" s="106" t="s">
        <v>191</v>
      </c>
      <c r="U2" s="107" t="s">
        <v>192</v>
      </c>
      <c r="V2" s="108" t="s">
        <v>191</v>
      </c>
      <c r="W2" s="109" t="s">
        <v>381</v>
      </c>
    </row>
    <row r="3" spans="1:23" x14ac:dyDescent="0.3">
      <c r="A3" s="110"/>
      <c r="B3" s="111" t="s">
        <v>380</v>
      </c>
      <c r="C3" s="112">
        <f>SUM(C4:C82)</f>
        <v>0</v>
      </c>
      <c r="D3" s="113">
        <f t="shared" ref="D3:T3" si="0">SUM(D4:D82)</f>
        <v>0</v>
      </c>
      <c r="E3" s="112">
        <f t="shared" si="0"/>
        <v>36</v>
      </c>
      <c r="F3" s="113">
        <f t="shared" si="0"/>
        <v>43</v>
      </c>
      <c r="G3" s="112">
        <f t="shared" si="0"/>
        <v>3</v>
      </c>
      <c r="H3" s="113">
        <f t="shared" si="0"/>
        <v>2</v>
      </c>
      <c r="I3" s="112">
        <f t="shared" si="0"/>
        <v>19</v>
      </c>
      <c r="J3" s="113">
        <f t="shared" si="0"/>
        <v>15</v>
      </c>
      <c r="K3" s="112">
        <f t="shared" si="0"/>
        <v>118</v>
      </c>
      <c r="L3" s="113">
        <f t="shared" si="0"/>
        <v>132</v>
      </c>
      <c r="M3" s="112">
        <f t="shared" si="0"/>
        <v>1</v>
      </c>
      <c r="N3" s="113">
        <f t="shared" si="0"/>
        <v>2</v>
      </c>
      <c r="O3" s="112">
        <f t="shared" si="0"/>
        <v>577</v>
      </c>
      <c r="P3" s="113">
        <f t="shared" si="0"/>
        <v>595</v>
      </c>
      <c r="Q3" s="112">
        <f t="shared" si="0"/>
        <v>34</v>
      </c>
      <c r="R3" s="113">
        <f t="shared" si="0"/>
        <v>45</v>
      </c>
      <c r="S3" s="112">
        <f t="shared" si="0"/>
        <v>10</v>
      </c>
      <c r="T3" s="114">
        <f t="shared" si="0"/>
        <v>6</v>
      </c>
      <c r="U3" s="115">
        <f>SUMIF($C$2:$T$2,"Men",C3:T3)</f>
        <v>798</v>
      </c>
      <c r="V3" s="277">
        <f>SUMIF($C$2:$T$2,"Women",C3:T3)</f>
        <v>840</v>
      </c>
      <c r="W3" s="278">
        <f>U3+V3</f>
        <v>1638</v>
      </c>
    </row>
    <row r="4" spans="1:23" x14ac:dyDescent="0.3">
      <c r="A4" s="116" t="s">
        <v>382</v>
      </c>
      <c r="B4" s="117" t="s">
        <v>383</v>
      </c>
      <c r="C4" s="118">
        <v>0</v>
      </c>
      <c r="D4" s="119">
        <v>0</v>
      </c>
      <c r="E4" s="55">
        <v>0</v>
      </c>
      <c r="F4" s="75">
        <v>0</v>
      </c>
      <c r="G4" s="74">
        <v>0</v>
      </c>
      <c r="H4" s="120">
        <v>0</v>
      </c>
      <c r="I4" s="74">
        <v>0</v>
      </c>
      <c r="J4" s="120">
        <v>0</v>
      </c>
      <c r="K4" s="74">
        <v>2</v>
      </c>
      <c r="L4" s="75">
        <v>0</v>
      </c>
      <c r="M4" s="74">
        <v>0</v>
      </c>
      <c r="N4" s="75">
        <v>0</v>
      </c>
      <c r="O4" s="74">
        <v>9</v>
      </c>
      <c r="P4" s="75">
        <v>11</v>
      </c>
      <c r="Q4" s="74">
        <v>1</v>
      </c>
      <c r="R4" s="75">
        <v>0</v>
      </c>
      <c r="S4" s="74">
        <v>0</v>
      </c>
      <c r="T4" s="55">
        <v>0</v>
      </c>
      <c r="U4" s="121">
        <f>SUMIF($C$2:$T$2,"Men",C4:T4)</f>
        <v>12</v>
      </c>
      <c r="V4" s="122">
        <f>SUMIF($C$2:$T$2,"Women",C4:T4)</f>
        <v>11</v>
      </c>
      <c r="W4" s="123">
        <f>U4+V4</f>
        <v>23</v>
      </c>
    </row>
    <row r="5" spans="1:23" x14ac:dyDescent="0.3">
      <c r="A5" s="116" t="s">
        <v>384</v>
      </c>
      <c r="B5" s="117" t="s">
        <v>385</v>
      </c>
      <c r="C5" s="118">
        <v>0</v>
      </c>
      <c r="D5" s="119">
        <v>0</v>
      </c>
      <c r="E5" s="55">
        <v>0</v>
      </c>
      <c r="F5" s="75">
        <v>0</v>
      </c>
      <c r="G5" s="74">
        <v>0</v>
      </c>
      <c r="H5" s="75">
        <v>0</v>
      </c>
      <c r="I5" s="74">
        <v>0</v>
      </c>
      <c r="J5" s="75">
        <v>0</v>
      </c>
      <c r="K5" s="74">
        <v>1</v>
      </c>
      <c r="L5" s="75">
        <v>0</v>
      </c>
      <c r="M5" s="74">
        <v>0</v>
      </c>
      <c r="N5" s="75">
        <v>0</v>
      </c>
      <c r="O5" s="74">
        <v>0</v>
      </c>
      <c r="P5" s="75">
        <v>0</v>
      </c>
      <c r="Q5" s="74">
        <v>0</v>
      </c>
      <c r="R5" s="75">
        <v>0</v>
      </c>
      <c r="S5" s="74">
        <v>0</v>
      </c>
      <c r="T5" s="53">
        <v>0</v>
      </c>
      <c r="U5" s="121">
        <f t="shared" ref="U5:U68" si="1">SUMIF($C$2:$T$2,"Men",C5:T5)</f>
        <v>1</v>
      </c>
      <c r="V5" s="122">
        <f t="shared" ref="V5:V68" si="2">SUMIF($C$2:$T$2,"Women",C5:T5)</f>
        <v>0</v>
      </c>
      <c r="W5" s="123">
        <f t="shared" ref="W5:W68" si="3">U5+V5</f>
        <v>1</v>
      </c>
    </row>
    <row r="6" spans="1:23" x14ac:dyDescent="0.3">
      <c r="A6" s="116" t="s">
        <v>386</v>
      </c>
      <c r="B6" s="117" t="s">
        <v>387</v>
      </c>
      <c r="C6" s="118">
        <v>0</v>
      </c>
      <c r="D6" s="119">
        <v>0</v>
      </c>
      <c r="E6" s="55">
        <v>2</v>
      </c>
      <c r="F6" s="75">
        <v>0</v>
      </c>
      <c r="G6" s="74">
        <v>0</v>
      </c>
      <c r="H6" s="75">
        <v>0</v>
      </c>
      <c r="I6" s="74">
        <v>0</v>
      </c>
      <c r="J6" s="75">
        <v>0</v>
      </c>
      <c r="K6" s="74">
        <v>0</v>
      </c>
      <c r="L6" s="75">
        <v>0</v>
      </c>
      <c r="M6" s="74">
        <v>0</v>
      </c>
      <c r="N6" s="75">
        <v>0</v>
      </c>
      <c r="O6" s="74">
        <v>10</v>
      </c>
      <c r="P6" s="75">
        <v>9</v>
      </c>
      <c r="Q6" s="74">
        <v>1</v>
      </c>
      <c r="R6" s="75">
        <v>0</v>
      </c>
      <c r="S6" s="74">
        <v>0</v>
      </c>
      <c r="T6" s="53">
        <v>0</v>
      </c>
      <c r="U6" s="121">
        <f t="shared" si="1"/>
        <v>13</v>
      </c>
      <c r="V6" s="122">
        <f t="shared" si="2"/>
        <v>9</v>
      </c>
      <c r="W6" s="123">
        <f t="shared" si="3"/>
        <v>22</v>
      </c>
    </row>
    <row r="7" spans="1:23" x14ac:dyDescent="0.3">
      <c r="A7" s="116" t="s">
        <v>388</v>
      </c>
      <c r="B7" s="117" t="s">
        <v>389</v>
      </c>
      <c r="C7" s="118">
        <v>0</v>
      </c>
      <c r="D7" s="119">
        <v>0</v>
      </c>
      <c r="E7" s="55">
        <v>0</v>
      </c>
      <c r="F7" s="75">
        <v>0</v>
      </c>
      <c r="G7" s="74">
        <v>0</v>
      </c>
      <c r="H7" s="75">
        <v>0</v>
      </c>
      <c r="I7" s="74">
        <v>0</v>
      </c>
      <c r="J7" s="75">
        <v>0</v>
      </c>
      <c r="K7" s="74">
        <v>0</v>
      </c>
      <c r="L7" s="75">
        <v>0</v>
      </c>
      <c r="M7" s="74">
        <v>0</v>
      </c>
      <c r="N7" s="75">
        <v>0</v>
      </c>
      <c r="O7" s="74">
        <v>0</v>
      </c>
      <c r="P7" s="75">
        <v>1</v>
      </c>
      <c r="Q7" s="74">
        <v>0</v>
      </c>
      <c r="R7" s="75">
        <v>0</v>
      </c>
      <c r="S7" s="74">
        <v>0</v>
      </c>
      <c r="T7" s="53">
        <v>0</v>
      </c>
      <c r="U7" s="121">
        <f t="shared" si="1"/>
        <v>0</v>
      </c>
      <c r="V7" s="122">
        <f t="shared" si="2"/>
        <v>1</v>
      </c>
      <c r="W7" s="123">
        <f t="shared" si="3"/>
        <v>1</v>
      </c>
    </row>
    <row r="8" spans="1:23" x14ac:dyDescent="0.3">
      <c r="A8" s="116" t="s">
        <v>390</v>
      </c>
      <c r="B8" s="117" t="s">
        <v>391</v>
      </c>
      <c r="C8" s="118">
        <v>0</v>
      </c>
      <c r="D8" s="119">
        <v>0</v>
      </c>
      <c r="E8" s="55">
        <v>0</v>
      </c>
      <c r="F8" s="75">
        <v>0</v>
      </c>
      <c r="G8" s="74">
        <v>0</v>
      </c>
      <c r="H8" s="75">
        <v>0</v>
      </c>
      <c r="I8" s="74">
        <v>0</v>
      </c>
      <c r="J8" s="75">
        <v>0</v>
      </c>
      <c r="K8" s="74">
        <v>0</v>
      </c>
      <c r="L8" s="75">
        <v>0</v>
      </c>
      <c r="M8" s="74">
        <v>0</v>
      </c>
      <c r="N8" s="75">
        <v>0</v>
      </c>
      <c r="O8" s="74">
        <v>0</v>
      </c>
      <c r="P8" s="75">
        <v>2</v>
      </c>
      <c r="Q8" s="74">
        <v>0</v>
      </c>
      <c r="R8" s="75">
        <v>0</v>
      </c>
      <c r="S8" s="74">
        <v>0</v>
      </c>
      <c r="T8" s="53">
        <v>0</v>
      </c>
      <c r="U8" s="121">
        <f t="shared" si="1"/>
        <v>0</v>
      </c>
      <c r="V8" s="122">
        <f t="shared" si="2"/>
        <v>2</v>
      </c>
      <c r="W8" s="123">
        <f t="shared" si="3"/>
        <v>2</v>
      </c>
    </row>
    <row r="9" spans="1:23" x14ac:dyDescent="0.3">
      <c r="A9" s="116" t="s">
        <v>392</v>
      </c>
      <c r="B9" s="117" t="s">
        <v>393</v>
      </c>
      <c r="C9" s="118">
        <v>0</v>
      </c>
      <c r="D9" s="119">
        <v>0</v>
      </c>
      <c r="E9" s="55">
        <v>0</v>
      </c>
      <c r="F9" s="75">
        <v>0</v>
      </c>
      <c r="G9" s="74">
        <v>0</v>
      </c>
      <c r="H9" s="75">
        <v>0</v>
      </c>
      <c r="I9" s="74">
        <v>1</v>
      </c>
      <c r="J9" s="75">
        <v>0</v>
      </c>
      <c r="K9" s="74">
        <v>0</v>
      </c>
      <c r="L9" s="75">
        <v>0</v>
      </c>
      <c r="M9" s="74">
        <v>0</v>
      </c>
      <c r="N9" s="75">
        <v>0</v>
      </c>
      <c r="O9" s="74">
        <v>4</v>
      </c>
      <c r="P9" s="75">
        <v>3</v>
      </c>
      <c r="Q9" s="74">
        <v>0</v>
      </c>
      <c r="R9" s="75">
        <v>0</v>
      </c>
      <c r="S9" s="74">
        <v>0</v>
      </c>
      <c r="T9" s="53">
        <v>0</v>
      </c>
      <c r="U9" s="121">
        <f t="shared" si="1"/>
        <v>5</v>
      </c>
      <c r="V9" s="122">
        <f t="shared" si="2"/>
        <v>3</v>
      </c>
      <c r="W9" s="123">
        <f t="shared" si="3"/>
        <v>8</v>
      </c>
    </row>
    <row r="10" spans="1:23" x14ac:dyDescent="0.3">
      <c r="A10" s="116" t="s">
        <v>394</v>
      </c>
      <c r="B10" s="117" t="s">
        <v>395</v>
      </c>
      <c r="C10" s="118">
        <v>0</v>
      </c>
      <c r="D10" s="119">
        <v>0</v>
      </c>
      <c r="E10" s="55">
        <v>0</v>
      </c>
      <c r="F10" s="75">
        <v>0</v>
      </c>
      <c r="G10" s="74">
        <v>0</v>
      </c>
      <c r="H10" s="75">
        <v>0</v>
      </c>
      <c r="I10" s="74">
        <v>0</v>
      </c>
      <c r="J10" s="75">
        <v>0</v>
      </c>
      <c r="K10" s="74">
        <v>0</v>
      </c>
      <c r="L10" s="75">
        <v>0</v>
      </c>
      <c r="M10" s="74">
        <v>0</v>
      </c>
      <c r="N10" s="75">
        <v>0</v>
      </c>
      <c r="O10" s="74">
        <v>4</v>
      </c>
      <c r="P10" s="75">
        <v>10</v>
      </c>
      <c r="Q10" s="74">
        <v>0</v>
      </c>
      <c r="R10" s="75">
        <v>0</v>
      </c>
      <c r="S10" s="74">
        <v>0</v>
      </c>
      <c r="T10" s="53">
        <v>0</v>
      </c>
      <c r="U10" s="121">
        <f t="shared" si="1"/>
        <v>4</v>
      </c>
      <c r="V10" s="122">
        <f t="shared" si="2"/>
        <v>10</v>
      </c>
      <c r="W10" s="123">
        <f t="shared" si="3"/>
        <v>14</v>
      </c>
    </row>
    <row r="11" spans="1:23" x14ac:dyDescent="0.3">
      <c r="A11" s="116" t="s">
        <v>396</v>
      </c>
      <c r="B11" s="117" t="s">
        <v>397</v>
      </c>
      <c r="C11" s="118">
        <v>0</v>
      </c>
      <c r="D11" s="119">
        <v>0</v>
      </c>
      <c r="E11" s="55">
        <v>1</v>
      </c>
      <c r="F11" s="75">
        <v>0</v>
      </c>
      <c r="G11" s="74">
        <v>0</v>
      </c>
      <c r="H11" s="75">
        <v>0</v>
      </c>
      <c r="I11" s="74">
        <v>0</v>
      </c>
      <c r="J11" s="75">
        <v>0</v>
      </c>
      <c r="K11" s="74">
        <v>0</v>
      </c>
      <c r="L11" s="75">
        <v>0</v>
      </c>
      <c r="M11" s="74">
        <v>0</v>
      </c>
      <c r="N11" s="75">
        <v>0</v>
      </c>
      <c r="O11" s="74">
        <v>2</v>
      </c>
      <c r="P11" s="75">
        <v>5</v>
      </c>
      <c r="Q11" s="74">
        <v>0</v>
      </c>
      <c r="R11" s="75">
        <v>0</v>
      </c>
      <c r="S11" s="74">
        <v>0</v>
      </c>
      <c r="T11" s="53">
        <v>0</v>
      </c>
      <c r="U11" s="121">
        <f t="shared" si="1"/>
        <v>3</v>
      </c>
      <c r="V11" s="122">
        <f t="shared" si="2"/>
        <v>5</v>
      </c>
      <c r="W11" s="123">
        <f t="shared" si="3"/>
        <v>8</v>
      </c>
    </row>
    <row r="12" spans="1:23" x14ac:dyDescent="0.3">
      <c r="A12" s="116" t="s">
        <v>398</v>
      </c>
      <c r="B12" s="117" t="s">
        <v>399</v>
      </c>
      <c r="C12" s="118">
        <v>0</v>
      </c>
      <c r="D12" s="119">
        <v>0</v>
      </c>
      <c r="E12" s="55">
        <v>0</v>
      </c>
      <c r="F12" s="75">
        <v>2</v>
      </c>
      <c r="G12" s="74">
        <v>0</v>
      </c>
      <c r="H12" s="75">
        <v>0</v>
      </c>
      <c r="I12" s="74">
        <v>0</v>
      </c>
      <c r="J12" s="75">
        <v>0</v>
      </c>
      <c r="K12" s="74">
        <v>0</v>
      </c>
      <c r="L12" s="75">
        <v>0</v>
      </c>
      <c r="M12" s="74">
        <v>0</v>
      </c>
      <c r="N12" s="75">
        <v>0</v>
      </c>
      <c r="O12" s="74">
        <v>12</v>
      </c>
      <c r="P12" s="75">
        <v>21</v>
      </c>
      <c r="Q12" s="74">
        <v>0</v>
      </c>
      <c r="R12" s="75">
        <v>2</v>
      </c>
      <c r="S12" s="74">
        <v>0</v>
      </c>
      <c r="T12" s="53">
        <v>0</v>
      </c>
      <c r="U12" s="121">
        <f t="shared" si="1"/>
        <v>12</v>
      </c>
      <c r="V12" s="122">
        <f t="shared" si="2"/>
        <v>25</v>
      </c>
      <c r="W12" s="123">
        <f t="shared" si="3"/>
        <v>37</v>
      </c>
    </row>
    <row r="13" spans="1:23" x14ac:dyDescent="0.3">
      <c r="A13" s="116" t="s">
        <v>400</v>
      </c>
      <c r="B13" s="117" t="s">
        <v>401</v>
      </c>
      <c r="C13" s="118">
        <v>0</v>
      </c>
      <c r="D13" s="119">
        <v>0</v>
      </c>
      <c r="E13" s="55">
        <v>0</v>
      </c>
      <c r="F13" s="75">
        <v>1</v>
      </c>
      <c r="G13" s="74">
        <v>0</v>
      </c>
      <c r="H13" s="75">
        <v>0</v>
      </c>
      <c r="I13" s="74">
        <v>0</v>
      </c>
      <c r="J13" s="75">
        <v>0</v>
      </c>
      <c r="K13" s="74">
        <v>0</v>
      </c>
      <c r="L13" s="75">
        <v>0</v>
      </c>
      <c r="M13" s="74">
        <v>0</v>
      </c>
      <c r="N13" s="75">
        <v>0</v>
      </c>
      <c r="O13" s="74">
        <v>1</v>
      </c>
      <c r="P13" s="75">
        <v>4</v>
      </c>
      <c r="Q13" s="74">
        <v>1</v>
      </c>
      <c r="R13" s="75">
        <v>0</v>
      </c>
      <c r="S13" s="74">
        <v>0</v>
      </c>
      <c r="T13" s="53">
        <v>0</v>
      </c>
      <c r="U13" s="121">
        <f t="shared" si="1"/>
        <v>2</v>
      </c>
      <c r="V13" s="122">
        <f t="shared" si="2"/>
        <v>5</v>
      </c>
      <c r="W13" s="123">
        <f t="shared" si="3"/>
        <v>7</v>
      </c>
    </row>
    <row r="14" spans="1:23" x14ac:dyDescent="0.3">
      <c r="A14" s="116" t="s">
        <v>402</v>
      </c>
      <c r="B14" s="117" t="s">
        <v>403</v>
      </c>
      <c r="C14" s="118">
        <v>0</v>
      </c>
      <c r="D14" s="119">
        <v>0</v>
      </c>
      <c r="E14" s="55">
        <v>7</v>
      </c>
      <c r="F14" s="75">
        <v>6</v>
      </c>
      <c r="G14" s="74">
        <v>0</v>
      </c>
      <c r="H14" s="75">
        <v>0</v>
      </c>
      <c r="I14" s="74">
        <v>1</v>
      </c>
      <c r="J14" s="75">
        <v>1</v>
      </c>
      <c r="K14" s="74">
        <v>49</v>
      </c>
      <c r="L14" s="75">
        <v>65</v>
      </c>
      <c r="M14" s="74">
        <v>0</v>
      </c>
      <c r="N14" s="75">
        <v>0</v>
      </c>
      <c r="O14" s="74">
        <v>6</v>
      </c>
      <c r="P14" s="75">
        <v>11</v>
      </c>
      <c r="Q14" s="74">
        <v>1</v>
      </c>
      <c r="R14" s="75">
        <v>4</v>
      </c>
      <c r="S14" s="74">
        <v>1</v>
      </c>
      <c r="T14" s="53">
        <v>0</v>
      </c>
      <c r="U14" s="121">
        <f t="shared" si="1"/>
        <v>65</v>
      </c>
      <c r="V14" s="122">
        <f t="shared" si="2"/>
        <v>87</v>
      </c>
      <c r="W14" s="123">
        <f t="shared" si="3"/>
        <v>152</v>
      </c>
    </row>
    <row r="15" spans="1:23" x14ac:dyDescent="0.3">
      <c r="A15" s="116" t="s">
        <v>404</v>
      </c>
      <c r="B15" s="117" t="s">
        <v>405</v>
      </c>
      <c r="C15" s="118">
        <v>0</v>
      </c>
      <c r="D15" s="119">
        <v>0</v>
      </c>
      <c r="E15" s="55">
        <v>0</v>
      </c>
      <c r="F15" s="75">
        <v>0</v>
      </c>
      <c r="G15" s="74">
        <v>0</v>
      </c>
      <c r="H15" s="75">
        <v>0</v>
      </c>
      <c r="I15" s="74">
        <v>0</v>
      </c>
      <c r="J15" s="75">
        <v>0</v>
      </c>
      <c r="K15" s="74">
        <v>0</v>
      </c>
      <c r="L15" s="75">
        <v>0</v>
      </c>
      <c r="M15" s="74">
        <v>0</v>
      </c>
      <c r="N15" s="75">
        <v>0</v>
      </c>
      <c r="O15" s="74">
        <v>1</v>
      </c>
      <c r="P15" s="75">
        <v>2</v>
      </c>
      <c r="Q15" s="74">
        <v>0</v>
      </c>
      <c r="R15" s="75">
        <v>0</v>
      </c>
      <c r="S15" s="74">
        <v>0</v>
      </c>
      <c r="T15" s="53">
        <v>0</v>
      </c>
      <c r="U15" s="121">
        <f t="shared" si="1"/>
        <v>1</v>
      </c>
      <c r="V15" s="122">
        <f t="shared" si="2"/>
        <v>2</v>
      </c>
      <c r="W15" s="123">
        <f t="shared" si="3"/>
        <v>3</v>
      </c>
    </row>
    <row r="16" spans="1:23" x14ac:dyDescent="0.3">
      <c r="A16" s="116" t="s">
        <v>406</v>
      </c>
      <c r="B16" s="117" t="s">
        <v>407</v>
      </c>
      <c r="C16" s="118">
        <v>0</v>
      </c>
      <c r="D16" s="119">
        <v>0</v>
      </c>
      <c r="E16" s="55">
        <v>0</v>
      </c>
      <c r="F16" s="75">
        <v>0</v>
      </c>
      <c r="G16" s="74">
        <v>0</v>
      </c>
      <c r="H16" s="75">
        <v>0</v>
      </c>
      <c r="I16" s="74">
        <v>0</v>
      </c>
      <c r="J16" s="75">
        <v>0</v>
      </c>
      <c r="K16" s="74">
        <v>0</v>
      </c>
      <c r="L16" s="75">
        <v>1</v>
      </c>
      <c r="M16" s="74">
        <v>0</v>
      </c>
      <c r="N16" s="75">
        <v>0</v>
      </c>
      <c r="O16" s="74">
        <v>1</v>
      </c>
      <c r="P16" s="75">
        <v>1</v>
      </c>
      <c r="Q16" s="74">
        <v>0</v>
      </c>
      <c r="R16" s="75">
        <v>0</v>
      </c>
      <c r="S16" s="74">
        <v>0</v>
      </c>
      <c r="T16" s="53">
        <v>0</v>
      </c>
      <c r="U16" s="121">
        <f t="shared" si="1"/>
        <v>1</v>
      </c>
      <c r="V16" s="122">
        <f t="shared" si="2"/>
        <v>2</v>
      </c>
      <c r="W16" s="123">
        <f t="shared" si="3"/>
        <v>3</v>
      </c>
    </row>
    <row r="17" spans="1:23" x14ac:dyDescent="0.3">
      <c r="A17" s="116" t="s">
        <v>408</v>
      </c>
      <c r="B17" s="117" t="s">
        <v>409</v>
      </c>
      <c r="C17" s="118">
        <v>0</v>
      </c>
      <c r="D17" s="119">
        <v>0</v>
      </c>
      <c r="E17" s="55">
        <v>0</v>
      </c>
      <c r="F17" s="75">
        <v>0</v>
      </c>
      <c r="G17" s="74">
        <v>0</v>
      </c>
      <c r="H17" s="75">
        <v>0</v>
      </c>
      <c r="I17" s="74">
        <v>0</v>
      </c>
      <c r="J17" s="75">
        <v>0</v>
      </c>
      <c r="K17" s="74">
        <v>0</v>
      </c>
      <c r="L17" s="75">
        <v>0</v>
      </c>
      <c r="M17" s="74">
        <v>0</v>
      </c>
      <c r="N17" s="75">
        <v>0</v>
      </c>
      <c r="O17" s="74">
        <v>2</v>
      </c>
      <c r="P17" s="75">
        <v>0</v>
      </c>
      <c r="Q17" s="74">
        <v>1</v>
      </c>
      <c r="R17" s="75">
        <v>0</v>
      </c>
      <c r="S17" s="74">
        <v>0</v>
      </c>
      <c r="T17" s="53">
        <v>0</v>
      </c>
      <c r="U17" s="121">
        <f t="shared" si="1"/>
        <v>3</v>
      </c>
      <c r="V17" s="122">
        <f t="shared" si="2"/>
        <v>0</v>
      </c>
      <c r="W17" s="123">
        <f t="shared" si="3"/>
        <v>3</v>
      </c>
    </row>
    <row r="18" spans="1:23" x14ac:dyDescent="0.3">
      <c r="A18" s="116" t="s">
        <v>410</v>
      </c>
      <c r="B18" s="117" t="s">
        <v>411</v>
      </c>
      <c r="C18" s="118">
        <v>0</v>
      </c>
      <c r="D18" s="119">
        <v>0</v>
      </c>
      <c r="E18" s="55">
        <v>0</v>
      </c>
      <c r="F18" s="75">
        <v>0</v>
      </c>
      <c r="G18" s="74">
        <v>0</v>
      </c>
      <c r="H18" s="75">
        <v>0</v>
      </c>
      <c r="I18" s="74">
        <v>1</v>
      </c>
      <c r="J18" s="75">
        <v>0</v>
      </c>
      <c r="K18" s="74">
        <v>1</v>
      </c>
      <c r="L18" s="75">
        <v>2</v>
      </c>
      <c r="M18" s="74">
        <v>0</v>
      </c>
      <c r="N18" s="75">
        <v>0</v>
      </c>
      <c r="O18" s="74">
        <v>6</v>
      </c>
      <c r="P18" s="75">
        <v>5</v>
      </c>
      <c r="Q18" s="74">
        <v>0</v>
      </c>
      <c r="R18" s="75">
        <v>1</v>
      </c>
      <c r="S18" s="74">
        <v>0</v>
      </c>
      <c r="T18" s="53">
        <v>0</v>
      </c>
      <c r="U18" s="121">
        <f t="shared" si="1"/>
        <v>8</v>
      </c>
      <c r="V18" s="122">
        <f t="shared" si="2"/>
        <v>8</v>
      </c>
      <c r="W18" s="123">
        <f t="shared" si="3"/>
        <v>16</v>
      </c>
    </row>
    <row r="19" spans="1:23" x14ac:dyDescent="0.3">
      <c r="A19" s="116" t="s">
        <v>412</v>
      </c>
      <c r="B19" s="117" t="s">
        <v>413</v>
      </c>
      <c r="C19" s="118">
        <v>0</v>
      </c>
      <c r="D19" s="119">
        <v>0</v>
      </c>
      <c r="E19" s="55">
        <v>0</v>
      </c>
      <c r="F19" s="75">
        <v>0</v>
      </c>
      <c r="G19" s="74">
        <v>0</v>
      </c>
      <c r="H19" s="75">
        <v>0</v>
      </c>
      <c r="I19" s="74">
        <v>0</v>
      </c>
      <c r="J19" s="75">
        <v>0</v>
      </c>
      <c r="K19" s="74">
        <v>0</v>
      </c>
      <c r="L19" s="75">
        <v>0</v>
      </c>
      <c r="M19" s="74">
        <v>0</v>
      </c>
      <c r="N19" s="75">
        <v>0</v>
      </c>
      <c r="O19" s="74">
        <v>1</v>
      </c>
      <c r="P19" s="75">
        <v>5</v>
      </c>
      <c r="Q19" s="74">
        <v>0</v>
      </c>
      <c r="R19" s="75">
        <v>0</v>
      </c>
      <c r="S19" s="74">
        <v>0</v>
      </c>
      <c r="T19" s="53">
        <v>0</v>
      </c>
      <c r="U19" s="121">
        <f t="shared" si="1"/>
        <v>1</v>
      </c>
      <c r="V19" s="122">
        <f t="shared" si="2"/>
        <v>5</v>
      </c>
      <c r="W19" s="123">
        <f t="shared" si="3"/>
        <v>6</v>
      </c>
    </row>
    <row r="20" spans="1:23" x14ac:dyDescent="0.3">
      <c r="A20" s="116" t="s">
        <v>414</v>
      </c>
      <c r="B20" s="117" t="s">
        <v>415</v>
      </c>
      <c r="C20" s="118">
        <v>0</v>
      </c>
      <c r="D20" s="119">
        <v>0</v>
      </c>
      <c r="E20" s="55">
        <v>0</v>
      </c>
      <c r="F20" s="75">
        <v>0</v>
      </c>
      <c r="G20" s="74">
        <v>0</v>
      </c>
      <c r="H20" s="75">
        <v>0</v>
      </c>
      <c r="I20" s="74">
        <v>0</v>
      </c>
      <c r="J20" s="75">
        <v>0</v>
      </c>
      <c r="K20" s="74">
        <v>0</v>
      </c>
      <c r="L20" s="75">
        <v>0</v>
      </c>
      <c r="M20" s="74">
        <v>0</v>
      </c>
      <c r="N20" s="75">
        <v>0</v>
      </c>
      <c r="O20" s="74">
        <v>0</v>
      </c>
      <c r="P20" s="75">
        <v>1</v>
      </c>
      <c r="Q20" s="74">
        <v>0</v>
      </c>
      <c r="R20" s="75">
        <v>0</v>
      </c>
      <c r="S20" s="74">
        <v>0</v>
      </c>
      <c r="T20" s="53">
        <v>0</v>
      </c>
      <c r="U20" s="121">
        <f t="shared" si="1"/>
        <v>0</v>
      </c>
      <c r="V20" s="122">
        <f t="shared" si="2"/>
        <v>1</v>
      </c>
      <c r="W20" s="123">
        <f t="shared" si="3"/>
        <v>1</v>
      </c>
    </row>
    <row r="21" spans="1:23" x14ac:dyDescent="0.3">
      <c r="A21" s="116" t="s">
        <v>416</v>
      </c>
      <c r="B21" s="117" t="s">
        <v>417</v>
      </c>
      <c r="C21" s="118">
        <v>0</v>
      </c>
      <c r="D21" s="119">
        <v>0</v>
      </c>
      <c r="E21" s="55">
        <v>0</v>
      </c>
      <c r="F21" s="75">
        <v>0</v>
      </c>
      <c r="G21" s="74">
        <v>0</v>
      </c>
      <c r="H21" s="75">
        <v>0</v>
      </c>
      <c r="I21" s="74">
        <v>0</v>
      </c>
      <c r="J21" s="75">
        <v>0</v>
      </c>
      <c r="K21" s="74">
        <v>0</v>
      </c>
      <c r="L21" s="75">
        <v>0</v>
      </c>
      <c r="M21" s="74">
        <v>0</v>
      </c>
      <c r="N21" s="75">
        <v>0</v>
      </c>
      <c r="O21" s="74">
        <v>15</v>
      </c>
      <c r="P21" s="75">
        <v>4</v>
      </c>
      <c r="Q21" s="74">
        <v>0</v>
      </c>
      <c r="R21" s="75">
        <v>0</v>
      </c>
      <c r="S21" s="74">
        <v>0</v>
      </c>
      <c r="T21" s="53">
        <v>0</v>
      </c>
      <c r="U21" s="121">
        <f t="shared" si="1"/>
        <v>15</v>
      </c>
      <c r="V21" s="122">
        <f t="shared" si="2"/>
        <v>4</v>
      </c>
      <c r="W21" s="123">
        <f t="shared" si="3"/>
        <v>19</v>
      </c>
    </row>
    <row r="22" spans="1:23" x14ac:dyDescent="0.3">
      <c r="A22" s="116" t="s">
        <v>418</v>
      </c>
      <c r="B22" s="117" t="s">
        <v>419</v>
      </c>
      <c r="C22" s="118">
        <v>0</v>
      </c>
      <c r="D22" s="119">
        <v>0</v>
      </c>
      <c r="E22" s="55">
        <v>1</v>
      </c>
      <c r="F22" s="75">
        <v>0</v>
      </c>
      <c r="G22" s="74">
        <v>0</v>
      </c>
      <c r="H22" s="75">
        <v>0</v>
      </c>
      <c r="I22" s="74">
        <v>0</v>
      </c>
      <c r="J22" s="75">
        <v>0</v>
      </c>
      <c r="K22" s="74">
        <v>0</v>
      </c>
      <c r="L22" s="75">
        <v>0</v>
      </c>
      <c r="M22" s="74">
        <v>0</v>
      </c>
      <c r="N22" s="75">
        <v>0</v>
      </c>
      <c r="O22" s="74">
        <v>3</v>
      </c>
      <c r="P22" s="75">
        <v>5</v>
      </c>
      <c r="Q22" s="74">
        <v>1</v>
      </c>
      <c r="R22" s="75">
        <v>0</v>
      </c>
      <c r="S22" s="74">
        <v>0</v>
      </c>
      <c r="T22" s="53">
        <v>0</v>
      </c>
      <c r="U22" s="121">
        <f t="shared" si="1"/>
        <v>5</v>
      </c>
      <c r="V22" s="122">
        <f t="shared" si="2"/>
        <v>5</v>
      </c>
      <c r="W22" s="123">
        <f t="shared" si="3"/>
        <v>10</v>
      </c>
    </row>
    <row r="23" spans="1:23" x14ac:dyDescent="0.3">
      <c r="A23" s="116" t="s">
        <v>420</v>
      </c>
      <c r="B23" s="117" t="s">
        <v>421</v>
      </c>
      <c r="C23" s="118">
        <v>0</v>
      </c>
      <c r="D23" s="119">
        <v>0</v>
      </c>
      <c r="E23" s="55">
        <v>0</v>
      </c>
      <c r="F23" s="75">
        <v>0</v>
      </c>
      <c r="G23" s="74">
        <v>0</v>
      </c>
      <c r="H23" s="75">
        <v>0</v>
      </c>
      <c r="I23" s="74">
        <v>0</v>
      </c>
      <c r="J23" s="75">
        <v>0</v>
      </c>
      <c r="K23" s="74">
        <v>0</v>
      </c>
      <c r="L23" s="75">
        <v>0</v>
      </c>
      <c r="M23" s="74">
        <v>0</v>
      </c>
      <c r="N23" s="75">
        <v>0</v>
      </c>
      <c r="O23" s="74">
        <v>0</v>
      </c>
      <c r="P23" s="75">
        <v>1</v>
      </c>
      <c r="Q23" s="74">
        <v>0</v>
      </c>
      <c r="R23" s="75">
        <v>0</v>
      </c>
      <c r="S23" s="74">
        <v>0</v>
      </c>
      <c r="T23" s="53">
        <v>0</v>
      </c>
      <c r="U23" s="121">
        <f t="shared" si="1"/>
        <v>0</v>
      </c>
      <c r="V23" s="122">
        <f t="shared" si="2"/>
        <v>1</v>
      </c>
      <c r="W23" s="123">
        <f t="shared" si="3"/>
        <v>1</v>
      </c>
    </row>
    <row r="24" spans="1:23" x14ac:dyDescent="0.3">
      <c r="A24" s="116" t="s">
        <v>422</v>
      </c>
      <c r="B24" s="117" t="s">
        <v>423</v>
      </c>
      <c r="C24" s="118">
        <v>0</v>
      </c>
      <c r="D24" s="119">
        <v>0</v>
      </c>
      <c r="E24" s="55">
        <v>0</v>
      </c>
      <c r="F24" s="75">
        <v>0</v>
      </c>
      <c r="G24" s="74">
        <v>0</v>
      </c>
      <c r="H24" s="75">
        <v>0</v>
      </c>
      <c r="I24" s="74">
        <v>0</v>
      </c>
      <c r="J24" s="75">
        <v>0</v>
      </c>
      <c r="K24" s="74">
        <v>0</v>
      </c>
      <c r="L24" s="75">
        <v>0</v>
      </c>
      <c r="M24" s="74">
        <v>0</v>
      </c>
      <c r="N24" s="75">
        <v>0</v>
      </c>
      <c r="O24" s="74">
        <v>1</v>
      </c>
      <c r="P24" s="75">
        <v>2</v>
      </c>
      <c r="Q24" s="74">
        <v>0</v>
      </c>
      <c r="R24" s="75">
        <v>1</v>
      </c>
      <c r="S24" s="74">
        <v>0</v>
      </c>
      <c r="T24" s="53">
        <v>0</v>
      </c>
      <c r="U24" s="121">
        <f t="shared" si="1"/>
        <v>1</v>
      </c>
      <c r="V24" s="122">
        <f t="shared" si="2"/>
        <v>3</v>
      </c>
      <c r="W24" s="123">
        <f t="shared" si="3"/>
        <v>4</v>
      </c>
    </row>
    <row r="25" spans="1:23" x14ac:dyDescent="0.3">
      <c r="A25" s="116" t="s">
        <v>424</v>
      </c>
      <c r="B25" s="117" t="s">
        <v>425</v>
      </c>
      <c r="C25" s="118">
        <v>0</v>
      </c>
      <c r="D25" s="119">
        <v>0</v>
      </c>
      <c r="E25" s="55">
        <v>0</v>
      </c>
      <c r="F25" s="75">
        <v>0</v>
      </c>
      <c r="G25" s="74">
        <v>0</v>
      </c>
      <c r="H25" s="75">
        <v>0</v>
      </c>
      <c r="I25" s="74">
        <v>0</v>
      </c>
      <c r="J25" s="75">
        <v>0</v>
      </c>
      <c r="K25" s="74">
        <v>0</v>
      </c>
      <c r="L25" s="75">
        <v>0</v>
      </c>
      <c r="M25" s="74">
        <v>0</v>
      </c>
      <c r="N25" s="75">
        <v>0</v>
      </c>
      <c r="O25" s="74">
        <v>0</v>
      </c>
      <c r="P25" s="75">
        <v>1</v>
      </c>
      <c r="Q25" s="74">
        <v>0</v>
      </c>
      <c r="R25" s="75">
        <v>1</v>
      </c>
      <c r="S25" s="74">
        <v>0</v>
      </c>
      <c r="T25" s="53">
        <v>0</v>
      </c>
      <c r="U25" s="121">
        <f t="shared" si="1"/>
        <v>0</v>
      </c>
      <c r="V25" s="122">
        <f t="shared" si="2"/>
        <v>2</v>
      </c>
      <c r="W25" s="123">
        <f t="shared" si="3"/>
        <v>2</v>
      </c>
    </row>
    <row r="26" spans="1:23" x14ac:dyDescent="0.3">
      <c r="A26" s="116" t="s">
        <v>426</v>
      </c>
      <c r="B26" s="117" t="s">
        <v>427</v>
      </c>
      <c r="C26" s="118">
        <v>0</v>
      </c>
      <c r="D26" s="119">
        <v>0</v>
      </c>
      <c r="E26" s="55">
        <v>0</v>
      </c>
      <c r="F26" s="75">
        <v>0</v>
      </c>
      <c r="G26" s="74">
        <v>0</v>
      </c>
      <c r="H26" s="75">
        <v>0</v>
      </c>
      <c r="I26" s="74">
        <v>0</v>
      </c>
      <c r="J26" s="75">
        <v>0</v>
      </c>
      <c r="K26" s="74">
        <v>0</v>
      </c>
      <c r="L26" s="75">
        <v>0</v>
      </c>
      <c r="M26" s="74">
        <v>0</v>
      </c>
      <c r="N26" s="75">
        <v>0</v>
      </c>
      <c r="O26" s="74">
        <v>5</v>
      </c>
      <c r="P26" s="75">
        <v>9</v>
      </c>
      <c r="Q26" s="74">
        <v>0</v>
      </c>
      <c r="R26" s="75">
        <v>0</v>
      </c>
      <c r="S26" s="74">
        <v>0</v>
      </c>
      <c r="T26" s="53">
        <v>0</v>
      </c>
      <c r="U26" s="121">
        <f t="shared" si="1"/>
        <v>5</v>
      </c>
      <c r="V26" s="122">
        <f t="shared" si="2"/>
        <v>9</v>
      </c>
      <c r="W26" s="123">
        <f t="shared" si="3"/>
        <v>14</v>
      </c>
    </row>
    <row r="27" spans="1:23" x14ac:dyDescent="0.3">
      <c r="A27" s="116" t="s">
        <v>428</v>
      </c>
      <c r="B27" s="117" t="s">
        <v>429</v>
      </c>
      <c r="C27" s="118">
        <v>0</v>
      </c>
      <c r="D27" s="119">
        <v>0</v>
      </c>
      <c r="E27" s="55">
        <v>0</v>
      </c>
      <c r="F27" s="75">
        <v>1</v>
      </c>
      <c r="G27" s="74">
        <v>0</v>
      </c>
      <c r="H27" s="75">
        <v>0</v>
      </c>
      <c r="I27" s="74">
        <v>0</v>
      </c>
      <c r="J27" s="75">
        <v>0</v>
      </c>
      <c r="K27" s="74">
        <v>0</v>
      </c>
      <c r="L27" s="75">
        <v>0</v>
      </c>
      <c r="M27" s="74">
        <v>0</v>
      </c>
      <c r="N27" s="75">
        <v>0</v>
      </c>
      <c r="O27" s="74">
        <v>2</v>
      </c>
      <c r="P27" s="75">
        <v>1</v>
      </c>
      <c r="Q27" s="74">
        <v>0</v>
      </c>
      <c r="R27" s="75">
        <v>0</v>
      </c>
      <c r="S27" s="74">
        <v>0</v>
      </c>
      <c r="T27" s="53">
        <v>0</v>
      </c>
      <c r="U27" s="121">
        <f t="shared" si="1"/>
        <v>2</v>
      </c>
      <c r="V27" s="122">
        <f t="shared" si="2"/>
        <v>2</v>
      </c>
      <c r="W27" s="123">
        <f t="shared" si="3"/>
        <v>4</v>
      </c>
    </row>
    <row r="28" spans="1:23" x14ac:dyDescent="0.3">
      <c r="A28" s="116" t="s">
        <v>430</v>
      </c>
      <c r="B28" s="117" t="s">
        <v>431</v>
      </c>
      <c r="C28" s="118">
        <v>0</v>
      </c>
      <c r="D28" s="119">
        <v>0</v>
      </c>
      <c r="E28" s="55">
        <v>0</v>
      </c>
      <c r="F28" s="75">
        <v>0</v>
      </c>
      <c r="G28" s="74">
        <v>0</v>
      </c>
      <c r="H28" s="75">
        <v>0</v>
      </c>
      <c r="I28" s="74">
        <v>0</v>
      </c>
      <c r="J28" s="75">
        <v>0</v>
      </c>
      <c r="K28" s="74">
        <v>0</v>
      </c>
      <c r="L28" s="75">
        <v>0</v>
      </c>
      <c r="M28" s="74">
        <v>0</v>
      </c>
      <c r="N28" s="75">
        <v>0</v>
      </c>
      <c r="O28" s="74">
        <v>1</v>
      </c>
      <c r="P28" s="75">
        <v>1</v>
      </c>
      <c r="Q28" s="74">
        <v>0</v>
      </c>
      <c r="R28" s="75">
        <v>0</v>
      </c>
      <c r="S28" s="74">
        <v>0</v>
      </c>
      <c r="T28" s="53">
        <v>0</v>
      </c>
      <c r="U28" s="121">
        <f t="shared" si="1"/>
        <v>1</v>
      </c>
      <c r="V28" s="122">
        <f t="shared" si="2"/>
        <v>1</v>
      </c>
      <c r="W28" s="123">
        <f t="shared" si="3"/>
        <v>2</v>
      </c>
    </row>
    <row r="29" spans="1:23" x14ac:dyDescent="0.3">
      <c r="A29" s="116" t="s">
        <v>432</v>
      </c>
      <c r="B29" s="117" t="s">
        <v>433</v>
      </c>
      <c r="C29" s="118">
        <v>0</v>
      </c>
      <c r="D29" s="119">
        <v>0</v>
      </c>
      <c r="E29" s="55">
        <v>0</v>
      </c>
      <c r="F29" s="75">
        <v>0</v>
      </c>
      <c r="G29" s="74">
        <v>0</v>
      </c>
      <c r="H29" s="75">
        <v>0</v>
      </c>
      <c r="I29" s="74">
        <v>0</v>
      </c>
      <c r="J29" s="75">
        <v>0</v>
      </c>
      <c r="K29" s="74">
        <v>0</v>
      </c>
      <c r="L29" s="75">
        <v>0</v>
      </c>
      <c r="M29" s="74">
        <v>0</v>
      </c>
      <c r="N29" s="75">
        <v>0</v>
      </c>
      <c r="O29" s="74">
        <v>2</v>
      </c>
      <c r="P29" s="75">
        <v>4</v>
      </c>
      <c r="Q29" s="74">
        <v>0</v>
      </c>
      <c r="R29" s="75">
        <v>0</v>
      </c>
      <c r="S29" s="74">
        <v>0</v>
      </c>
      <c r="T29" s="53">
        <v>0</v>
      </c>
      <c r="U29" s="121">
        <f t="shared" si="1"/>
        <v>2</v>
      </c>
      <c r="V29" s="122">
        <f t="shared" si="2"/>
        <v>4</v>
      </c>
      <c r="W29" s="123">
        <f t="shared" si="3"/>
        <v>6</v>
      </c>
    </row>
    <row r="30" spans="1:23" x14ac:dyDescent="0.3">
      <c r="A30" s="116" t="s">
        <v>434</v>
      </c>
      <c r="B30" s="117" t="s">
        <v>435</v>
      </c>
      <c r="C30" s="118">
        <v>0</v>
      </c>
      <c r="D30" s="119">
        <v>0</v>
      </c>
      <c r="E30" s="55">
        <v>0</v>
      </c>
      <c r="F30" s="75">
        <v>0</v>
      </c>
      <c r="G30" s="74">
        <v>0</v>
      </c>
      <c r="H30" s="75">
        <v>0</v>
      </c>
      <c r="I30" s="74">
        <v>0</v>
      </c>
      <c r="J30" s="75">
        <v>0</v>
      </c>
      <c r="K30" s="74">
        <v>0</v>
      </c>
      <c r="L30" s="75">
        <v>0</v>
      </c>
      <c r="M30" s="74">
        <v>0</v>
      </c>
      <c r="N30" s="75">
        <v>0</v>
      </c>
      <c r="O30" s="74">
        <v>0</v>
      </c>
      <c r="P30" s="75">
        <v>1</v>
      </c>
      <c r="Q30" s="74">
        <v>0</v>
      </c>
      <c r="R30" s="75">
        <v>0</v>
      </c>
      <c r="S30" s="74">
        <v>0</v>
      </c>
      <c r="T30" s="53">
        <v>0</v>
      </c>
      <c r="U30" s="121">
        <f t="shared" si="1"/>
        <v>0</v>
      </c>
      <c r="V30" s="122">
        <f t="shared" si="2"/>
        <v>1</v>
      </c>
      <c r="W30" s="123">
        <f t="shared" si="3"/>
        <v>1</v>
      </c>
    </row>
    <row r="31" spans="1:23" x14ac:dyDescent="0.3">
      <c r="A31" s="116" t="s">
        <v>436</v>
      </c>
      <c r="B31" s="117" t="s">
        <v>437</v>
      </c>
      <c r="C31" s="118">
        <v>0</v>
      </c>
      <c r="D31" s="119">
        <v>0</v>
      </c>
      <c r="E31" s="55">
        <v>0</v>
      </c>
      <c r="F31" s="75">
        <v>0</v>
      </c>
      <c r="G31" s="74">
        <v>0</v>
      </c>
      <c r="H31" s="75">
        <v>0</v>
      </c>
      <c r="I31" s="74">
        <v>0</v>
      </c>
      <c r="J31" s="75">
        <v>0</v>
      </c>
      <c r="K31" s="74">
        <v>0</v>
      </c>
      <c r="L31" s="75">
        <v>2</v>
      </c>
      <c r="M31" s="74">
        <v>0</v>
      </c>
      <c r="N31" s="75">
        <v>0</v>
      </c>
      <c r="O31" s="74">
        <v>1</v>
      </c>
      <c r="P31" s="75">
        <v>2</v>
      </c>
      <c r="Q31" s="74">
        <v>0</v>
      </c>
      <c r="R31" s="75">
        <v>0</v>
      </c>
      <c r="S31" s="74">
        <v>0</v>
      </c>
      <c r="T31" s="53">
        <v>0</v>
      </c>
      <c r="U31" s="121">
        <f t="shared" si="1"/>
        <v>1</v>
      </c>
      <c r="V31" s="122">
        <f t="shared" si="2"/>
        <v>4</v>
      </c>
      <c r="W31" s="123">
        <f t="shared" si="3"/>
        <v>5</v>
      </c>
    </row>
    <row r="32" spans="1:23" x14ac:dyDescent="0.3">
      <c r="A32" s="116" t="s">
        <v>438</v>
      </c>
      <c r="B32" s="117" t="s">
        <v>439</v>
      </c>
      <c r="C32" s="118">
        <v>0</v>
      </c>
      <c r="D32" s="119">
        <v>0</v>
      </c>
      <c r="E32" s="55">
        <v>0</v>
      </c>
      <c r="F32" s="75">
        <v>0</v>
      </c>
      <c r="G32" s="74">
        <v>0</v>
      </c>
      <c r="H32" s="75">
        <v>0</v>
      </c>
      <c r="I32" s="74">
        <v>0</v>
      </c>
      <c r="J32" s="75">
        <v>0</v>
      </c>
      <c r="K32" s="74">
        <v>0</v>
      </c>
      <c r="L32" s="75">
        <v>0</v>
      </c>
      <c r="M32" s="74">
        <v>0</v>
      </c>
      <c r="N32" s="75">
        <v>0</v>
      </c>
      <c r="O32" s="74">
        <v>2</v>
      </c>
      <c r="P32" s="75">
        <v>4</v>
      </c>
      <c r="Q32" s="74">
        <v>0</v>
      </c>
      <c r="R32" s="75">
        <v>0</v>
      </c>
      <c r="S32" s="74">
        <v>0</v>
      </c>
      <c r="T32" s="53">
        <v>0</v>
      </c>
      <c r="U32" s="121">
        <f t="shared" si="1"/>
        <v>2</v>
      </c>
      <c r="V32" s="122">
        <f t="shared" si="2"/>
        <v>4</v>
      </c>
      <c r="W32" s="123">
        <f t="shared" si="3"/>
        <v>6</v>
      </c>
    </row>
    <row r="33" spans="1:23" x14ac:dyDescent="0.3">
      <c r="A33" s="116" t="s">
        <v>440</v>
      </c>
      <c r="B33" s="117" t="s">
        <v>441</v>
      </c>
      <c r="C33" s="118">
        <v>0</v>
      </c>
      <c r="D33" s="119">
        <v>0</v>
      </c>
      <c r="E33" s="55">
        <v>0</v>
      </c>
      <c r="F33" s="75">
        <v>0</v>
      </c>
      <c r="G33" s="74">
        <v>0</v>
      </c>
      <c r="H33" s="75">
        <v>0</v>
      </c>
      <c r="I33" s="74">
        <v>0</v>
      </c>
      <c r="J33" s="75">
        <v>0</v>
      </c>
      <c r="K33" s="74">
        <v>1</v>
      </c>
      <c r="L33" s="75">
        <v>0</v>
      </c>
      <c r="M33" s="74">
        <v>0</v>
      </c>
      <c r="N33" s="75">
        <v>0</v>
      </c>
      <c r="O33" s="74">
        <v>2</v>
      </c>
      <c r="P33" s="75">
        <v>8</v>
      </c>
      <c r="Q33" s="74">
        <v>0</v>
      </c>
      <c r="R33" s="75">
        <v>1</v>
      </c>
      <c r="S33" s="74">
        <v>0</v>
      </c>
      <c r="T33" s="53">
        <v>0</v>
      </c>
      <c r="U33" s="121">
        <f t="shared" si="1"/>
        <v>3</v>
      </c>
      <c r="V33" s="122">
        <f t="shared" si="2"/>
        <v>9</v>
      </c>
      <c r="W33" s="123">
        <f t="shared" si="3"/>
        <v>12</v>
      </c>
    </row>
    <row r="34" spans="1:23" x14ac:dyDescent="0.3">
      <c r="A34" s="116" t="s">
        <v>442</v>
      </c>
      <c r="B34" s="117" t="s">
        <v>443</v>
      </c>
      <c r="C34" s="118">
        <v>0</v>
      </c>
      <c r="D34" s="119">
        <v>0</v>
      </c>
      <c r="E34" s="55">
        <v>0</v>
      </c>
      <c r="F34" s="75">
        <v>1</v>
      </c>
      <c r="G34" s="74">
        <v>0</v>
      </c>
      <c r="H34" s="75">
        <v>0</v>
      </c>
      <c r="I34" s="74">
        <v>0</v>
      </c>
      <c r="J34" s="75">
        <v>0</v>
      </c>
      <c r="K34" s="74">
        <v>0</v>
      </c>
      <c r="L34" s="75">
        <v>1</v>
      </c>
      <c r="M34" s="74">
        <v>0</v>
      </c>
      <c r="N34" s="75">
        <v>0</v>
      </c>
      <c r="O34" s="74">
        <v>11</v>
      </c>
      <c r="P34" s="75">
        <v>10</v>
      </c>
      <c r="Q34" s="74">
        <v>0</v>
      </c>
      <c r="R34" s="75">
        <v>0</v>
      </c>
      <c r="S34" s="74">
        <v>0</v>
      </c>
      <c r="T34" s="53">
        <v>0</v>
      </c>
      <c r="U34" s="121">
        <f t="shared" si="1"/>
        <v>11</v>
      </c>
      <c r="V34" s="122">
        <f t="shared" si="2"/>
        <v>12</v>
      </c>
      <c r="W34" s="123">
        <f t="shared" si="3"/>
        <v>23</v>
      </c>
    </row>
    <row r="35" spans="1:23" x14ac:dyDescent="0.3">
      <c r="A35" s="116" t="s">
        <v>444</v>
      </c>
      <c r="B35" s="117" t="s">
        <v>445</v>
      </c>
      <c r="C35" s="118">
        <v>0</v>
      </c>
      <c r="D35" s="119">
        <v>0</v>
      </c>
      <c r="E35" s="55">
        <v>0</v>
      </c>
      <c r="F35" s="75">
        <v>0</v>
      </c>
      <c r="G35" s="74">
        <v>0</v>
      </c>
      <c r="H35" s="75">
        <v>0</v>
      </c>
      <c r="I35" s="74">
        <v>0</v>
      </c>
      <c r="J35" s="75">
        <v>0</v>
      </c>
      <c r="K35" s="74">
        <v>0</v>
      </c>
      <c r="L35" s="75">
        <v>0</v>
      </c>
      <c r="M35" s="74">
        <v>0</v>
      </c>
      <c r="N35" s="75">
        <v>0</v>
      </c>
      <c r="O35" s="74">
        <v>0</v>
      </c>
      <c r="P35" s="75">
        <v>2</v>
      </c>
      <c r="Q35" s="74">
        <v>0</v>
      </c>
      <c r="R35" s="75">
        <v>0</v>
      </c>
      <c r="S35" s="74">
        <v>0</v>
      </c>
      <c r="T35" s="53">
        <v>0</v>
      </c>
      <c r="U35" s="121">
        <f t="shared" si="1"/>
        <v>0</v>
      </c>
      <c r="V35" s="122">
        <f t="shared" si="2"/>
        <v>2</v>
      </c>
      <c r="W35" s="123">
        <f t="shared" si="3"/>
        <v>2</v>
      </c>
    </row>
    <row r="36" spans="1:23" x14ac:dyDescent="0.3">
      <c r="A36" s="116" t="s">
        <v>446</v>
      </c>
      <c r="B36" s="117" t="s">
        <v>447</v>
      </c>
      <c r="C36" s="118">
        <v>0</v>
      </c>
      <c r="D36" s="119">
        <v>0</v>
      </c>
      <c r="E36" s="55">
        <v>0</v>
      </c>
      <c r="F36" s="75">
        <v>0</v>
      </c>
      <c r="G36" s="74">
        <v>0</v>
      </c>
      <c r="H36" s="75">
        <v>0</v>
      </c>
      <c r="I36" s="74">
        <v>0</v>
      </c>
      <c r="J36" s="75">
        <v>0</v>
      </c>
      <c r="K36" s="74">
        <v>0</v>
      </c>
      <c r="L36" s="75">
        <v>0</v>
      </c>
      <c r="M36" s="74">
        <v>0</v>
      </c>
      <c r="N36" s="75">
        <v>0</v>
      </c>
      <c r="O36" s="74">
        <v>2</v>
      </c>
      <c r="P36" s="75">
        <v>1</v>
      </c>
      <c r="Q36" s="74">
        <v>0</v>
      </c>
      <c r="R36" s="75">
        <v>0</v>
      </c>
      <c r="S36" s="74">
        <v>0</v>
      </c>
      <c r="T36" s="53">
        <v>0</v>
      </c>
      <c r="U36" s="121">
        <f t="shared" si="1"/>
        <v>2</v>
      </c>
      <c r="V36" s="122">
        <f t="shared" si="2"/>
        <v>1</v>
      </c>
      <c r="W36" s="123">
        <f t="shared" si="3"/>
        <v>3</v>
      </c>
    </row>
    <row r="37" spans="1:23" x14ac:dyDescent="0.3">
      <c r="A37" s="116" t="s">
        <v>448</v>
      </c>
      <c r="B37" s="117" t="s">
        <v>449</v>
      </c>
      <c r="C37" s="118">
        <v>0</v>
      </c>
      <c r="D37" s="119">
        <v>0</v>
      </c>
      <c r="E37" s="55">
        <v>3</v>
      </c>
      <c r="F37" s="75">
        <v>0</v>
      </c>
      <c r="G37" s="74">
        <v>0</v>
      </c>
      <c r="H37" s="75">
        <v>0</v>
      </c>
      <c r="I37" s="74">
        <v>0</v>
      </c>
      <c r="J37" s="75">
        <v>0</v>
      </c>
      <c r="K37" s="74">
        <v>0</v>
      </c>
      <c r="L37" s="75">
        <v>1</v>
      </c>
      <c r="M37" s="74">
        <v>0</v>
      </c>
      <c r="N37" s="75">
        <v>0</v>
      </c>
      <c r="O37" s="74">
        <v>3</v>
      </c>
      <c r="P37" s="75">
        <v>5</v>
      </c>
      <c r="Q37" s="74">
        <v>0</v>
      </c>
      <c r="R37" s="75">
        <v>0</v>
      </c>
      <c r="S37" s="74">
        <v>0</v>
      </c>
      <c r="T37" s="53">
        <v>0</v>
      </c>
      <c r="U37" s="121">
        <f t="shared" si="1"/>
        <v>6</v>
      </c>
      <c r="V37" s="122">
        <f t="shared" si="2"/>
        <v>6</v>
      </c>
      <c r="W37" s="123">
        <f t="shared" si="3"/>
        <v>12</v>
      </c>
    </row>
    <row r="38" spans="1:23" x14ac:dyDescent="0.3">
      <c r="A38" s="116" t="s">
        <v>450</v>
      </c>
      <c r="B38" s="117" t="s">
        <v>451</v>
      </c>
      <c r="C38" s="118">
        <v>0</v>
      </c>
      <c r="D38" s="119">
        <v>0</v>
      </c>
      <c r="E38" s="55">
        <v>0</v>
      </c>
      <c r="F38" s="75">
        <v>1</v>
      </c>
      <c r="G38" s="74">
        <v>0</v>
      </c>
      <c r="H38" s="75">
        <v>0</v>
      </c>
      <c r="I38" s="74">
        <v>0</v>
      </c>
      <c r="J38" s="75">
        <v>0</v>
      </c>
      <c r="K38" s="74">
        <v>1</v>
      </c>
      <c r="L38" s="75">
        <v>3</v>
      </c>
      <c r="M38" s="74">
        <v>0</v>
      </c>
      <c r="N38" s="75">
        <v>0</v>
      </c>
      <c r="O38" s="74">
        <v>2</v>
      </c>
      <c r="P38" s="75">
        <v>3</v>
      </c>
      <c r="Q38" s="74">
        <v>0</v>
      </c>
      <c r="R38" s="75">
        <v>1</v>
      </c>
      <c r="S38" s="74">
        <v>0</v>
      </c>
      <c r="T38" s="53">
        <v>0</v>
      </c>
      <c r="U38" s="121">
        <f t="shared" si="1"/>
        <v>3</v>
      </c>
      <c r="V38" s="122">
        <f t="shared" si="2"/>
        <v>8</v>
      </c>
      <c r="W38" s="123">
        <f t="shared" si="3"/>
        <v>11</v>
      </c>
    </row>
    <row r="39" spans="1:23" x14ac:dyDescent="0.3">
      <c r="A39" s="116" t="s">
        <v>452</v>
      </c>
      <c r="B39" s="117" t="s">
        <v>453</v>
      </c>
      <c r="C39" s="118">
        <v>0</v>
      </c>
      <c r="D39" s="119">
        <v>0</v>
      </c>
      <c r="E39" s="55">
        <v>0</v>
      </c>
      <c r="F39" s="75">
        <v>0</v>
      </c>
      <c r="G39" s="74">
        <v>0</v>
      </c>
      <c r="H39" s="75">
        <v>0</v>
      </c>
      <c r="I39" s="74">
        <v>0</v>
      </c>
      <c r="J39" s="75">
        <v>0</v>
      </c>
      <c r="K39" s="74">
        <v>1</v>
      </c>
      <c r="L39" s="75">
        <v>0</v>
      </c>
      <c r="M39" s="74">
        <v>0</v>
      </c>
      <c r="N39" s="75">
        <v>0</v>
      </c>
      <c r="O39" s="74">
        <v>3</v>
      </c>
      <c r="P39" s="75">
        <v>0</v>
      </c>
      <c r="Q39" s="74">
        <v>0</v>
      </c>
      <c r="R39" s="75">
        <v>0</v>
      </c>
      <c r="S39" s="74">
        <v>0</v>
      </c>
      <c r="T39" s="53">
        <v>0</v>
      </c>
      <c r="U39" s="121">
        <f t="shared" si="1"/>
        <v>4</v>
      </c>
      <c r="V39" s="122">
        <f t="shared" si="2"/>
        <v>0</v>
      </c>
      <c r="W39" s="123">
        <f t="shared" si="3"/>
        <v>4</v>
      </c>
    </row>
    <row r="40" spans="1:23" x14ac:dyDescent="0.3">
      <c r="A40" s="116" t="s">
        <v>454</v>
      </c>
      <c r="B40" s="117" t="s">
        <v>455</v>
      </c>
      <c r="C40" s="118">
        <v>0</v>
      </c>
      <c r="D40" s="119">
        <v>0</v>
      </c>
      <c r="E40" s="55">
        <v>1</v>
      </c>
      <c r="F40" s="75">
        <v>0</v>
      </c>
      <c r="G40" s="74">
        <v>0</v>
      </c>
      <c r="H40" s="75">
        <v>0</v>
      </c>
      <c r="I40" s="74">
        <v>0</v>
      </c>
      <c r="J40" s="75">
        <v>0</v>
      </c>
      <c r="K40" s="74">
        <v>0</v>
      </c>
      <c r="L40" s="75">
        <v>0</v>
      </c>
      <c r="M40" s="74">
        <v>0</v>
      </c>
      <c r="N40" s="75">
        <v>0</v>
      </c>
      <c r="O40" s="74">
        <v>0</v>
      </c>
      <c r="P40" s="75">
        <v>3</v>
      </c>
      <c r="Q40" s="74">
        <v>0</v>
      </c>
      <c r="R40" s="75">
        <v>0</v>
      </c>
      <c r="S40" s="74">
        <v>0</v>
      </c>
      <c r="T40" s="53">
        <v>0</v>
      </c>
      <c r="U40" s="121">
        <f t="shared" si="1"/>
        <v>1</v>
      </c>
      <c r="V40" s="122">
        <f t="shared" si="2"/>
        <v>3</v>
      </c>
      <c r="W40" s="123">
        <f t="shared" si="3"/>
        <v>4</v>
      </c>
    </row>
    <row r="41" spans="1:23" x14ac:dyDescent="0.3">
      <c r="A41" s="116" t="s">
        <v>456</v>
      </c>
      <c r="B41" s="117" t="s">
        <v>457</v>
      </c>
      <c r="C41" s="118">
        <v>0</v>
      </c>
      <c r="D41" s="119">
        <v>0</v>
      </c>
      <c r="E41" s="55">
        <v>2</v>
      </c>
      <c r="F41" s="75">
        <v>1</v>
      </c>
      <c r="G41" s="74">
        <v>0</v>
      </c>
      <c r="H41" s="75">
        <v>0</v>
      </c>
      <c r="I41" s="74">
        <v>0</v>
      </c>
      <c r="J41" s="75">
        <v>1</v>
      </c>
      <c r="K41" s="74">
        <v>2</v>
      </c>
      <c r="L41" s="75">
        <v>0</v>
      </c>
      <c r="M41" s="74">
        <v>0</v>
      </c>
      <c r="N41" s="75">
        <v>0</v>
      </c>
      <c r="O41" s="74">
        <v>3</v>
      </c>
      <c r="P41" s="75">
        <v>0</v>
      </c>
      <c r="Q41" s="74">
        <v>0</v>
      </c>
      <c r="R41" s="75">
        <v>0</v>
      </c>
      <c r="S41" s="74">
        <v>0</v>
      </c>
      <c r="T41" s="53">
        <v>0</v>
      </c>
      <c r="U41" s="121">
        <f t="shared" si="1"/>
        <v>7</v>
      </c>
      <c r="V41" s="122">
        <f t="shared" si="2"/>
        <v>2</v>
      </c>
      <c r="W41" s="123">
        <f t="shared" si="3"/>
        <v>9</v>
      </c>
    </row>
    <row r="42" spans="1:23" x14ac:dyDescent="0.3">
      <c r="A42" s="116" t="s">
        <v>458</v>
      </c>
      <c r="B42" s="117" t="s">
        <v>459</v>
      </c>
      <c r="C42" s="118">
        <v>0</v>
      </c>
      <c r="D42" s="119">
        <v>0</v>
      </c>
      <c r="E42" s="55">
        <v>0</v>
      </c>
      <c r="F42" s="75">
        <v>0</v>
      </c>
      <c r="G42" s="74">
        <v>0</v>
      </c>
      <c r="H42" s="75">
        <v>0</v>
      </c>
      <c r="I42" s="74">
        <v>0</v>
      </c>
      <c r="J42" s="75">
        <v>0</v>
      </c>
      <c r="K42" s="74">
        <v>0</v>
      </c>
      <c r="L42" s="75">
        <v>0</v>
      </c>
      <c r="M42" s="74">
        <v>0</v>
      </c>
      <c r="N42" s="75">
        <v>0</v>
      </c>
      <c r="O42" s="74">
        <v>1</v>
      </c>
      <c r="P42" s="75">
        <v>5</v>
      </c>
      <c r="Q42" s="74">
        <v>0</v>
      </c>
      <c r="R42" s="75">
        <v>0</v>
      </c>
      <c r="S42" s="74">
        <v>0</v>
      </c>
      <c r="T42" s="53">
        <v>0</v>
      </c>
      <c r="U42" s="121">
        <f t="shared" si="1"/>
        <v>1</v>
      </c>
      <c r="V42" s="122">
        <f t="shared" si="2"/>
        <v>5</v>
      </c>
      <c r="W42" s="123">
        <f t="shared" si="3"/>
        <v>6</v>
      </c>
    </row>
    <row r="43" spans="1:23" x14ac:dyDescent="0.3">
      <c r="A43" s="116" t="s">
        <v>460</v>
      </c>
      <c r="B43" s="117" t="s">
        <v>461</v>
      </c>
      <c r="C43" s="118">
        <v>0</v>
      </c>
      <c r="D43" s="119">
        <v>0</v>
      </c>
      <c r="E43" s="55">
        <v>0</v>
      </c>
      <c r="F43" s="75">
        <v>0</v>
      </c>
      <c r="G43" s="74">
        <v>0</v>
      </c>
      <c r="H43" s="75">
        <v>0</v>
      </c>
      <c r="I43" s="74">
        <v>0</v>
      </c>
      <c r="J43" s="75">
        <v>0</v>
      </c>
      <c r="K43" s="74">
        <v>0</v>
      </c>
      <c r="L43" s="75">
        <v>0</v>
      </c>
      <c r="M43" s="74">
        <v>0</v>
      </c>
      <c r="N43" s="75">
        <v>0</v>
      </c>
      <c r="O43" s="74">
        <v>1</v>
      </c>
      <c r="P43" s="75">
        <v>0</v>
      </c>
      <c r="Q43" s="74">
        <v>0</v>
      </c>
      <c r="R43" s="75">
        <v>0</v>
      </c>
      <c r="S43" s="74">
        <v>0</v>
      </c>
      <c r="T43" s="53">
        <v>0</v>
      </c>
      <c r="U43" s="121">
        <f t="shared" si="1"/>
        <v>1</v>
      </c>
      <c r="V43" s="122">
        <f t="shared" si="2"/>
        <v>0</v>
      </c>
      <c r="W43" s="123">
        <f t="shared" si="3"/>
        <v>1</v>
      </c>
    </row>
    <row r="44" spans="1:23" x14ac:dyDescent="0.3">
      <c r="A44" s="116" t="s">
        <v>462</v>
      </c>
      <c r="B44" s="117" t="s">
        <v>463</v>
      </c>
      <c r="C44" s="118">
        <v>0</v>
      </c>
      <c r="D44" s="119">
        <v>0</v>
      </c>
      <c r="E44" s="55">
        <v>0</v>
      </c>
      <c r="F44" s="75">
        <v>0</v>
      </c>
      <c r="G44" s="74">
        <v>0</v>
      </c>
      <c r="H44" s="75">
        <v>0</v>
      </c>
      <c r="I44" s="74">
        <v>0</v>
      </c>
      <c r="J44" s="75">
        <v>0</v>
      </c>
      <c r="K44" s="74">
        <v>0</v>
      </c>
      <c r="L44" s="75">
        <v>0</v>
      </c>
      <c r="M44" s="74">
        <v>0</v>
      </c>
      <c r="N44" s="75">
        <v>0</v>
      </c>
      <c r="O44" s="74">
        <v>0</v>
      </c>
      <c r="P44" s="75">
        <v>1</v>
      </c>
      <c r="Q44" s="74">
        <v>1</v>
      </c>
      <c r="R44" s="75">
        <v>0</v>
      </c>
      <c r="S44" s="74">
        <v>0</v>
      </c>
      <c r="T44" s="53">
        <v>0</v>
      </c>
      <c r="U44" s="121">
        <f t="shared" si="1"/>
        <v>1</v>
      </c>
      <c r="V44" s="122">
        <f t="shared" si="2"/>
        <v>1</v>
      </c>
      <c r="W44" s="123">
        <f t="shared" si="3"/>
        <v>2</v>
      </c>
    </row>
    <row r="45" spans="1:23" x14ac:dyDescent="0.3">
      <c r="A45" s="116" t="s">
        <v>464</v>
      </c>
      <c r="B45" s="117" t="s">
        <v>465</v>
      </c>
      <c r="C45" s="118">
        <v>0</v>
      </c>
      <c r="D45" s="119">
        <v>0</v>
      </c>
      <c r="E45" s="55">
        <v>0</v>
      </c>
      <c r="F45" s="75">
        <v>0</v>
      </c>
      <c r="G45" s="74">
        <v>0</v>
      </c>
      <c r="H45" s="75">
        <v>0</v>
      </c>
      <c r="I45" s="74">
        <v>0</v>
      </c>
      <c r="J45" s="75">
        <v>0</v>
      </c>
      <c r="K45" s="74">
        <v>0</v>
      </c>
      <c r="L45" s="75">
        <v>0</v>
      </c>
      <c r="M45" s="74">
        <v>0</v>
      </c>
      <c r="N45" s="75">
        <v>0</v>
      </c>
      <c r="O45" s="74">
        <v>3</v>
      </c>
      <c r="P45" s="75">
        <v>1</v>
      </c>
      <c r="Q45" s="74">
        <v>0</v>
      </c>
      <c r="R45" s="75">
        <v>0</v>
      </c>
      <c r="S45" s="74">
        <v>0</v>
      </c>
      <c r="T45" s="53">
        <v>0</v>
      </c>
      <c r="U45" s="121">
        <f t="shared" si="1"/>
        <v>3</v>
      </c>
      <c r="V45" s="122">
        <f t="shared" si="2"/>
        <v>1</v>
      </c>
      <c r="W45" s="123">
        <f t="shared" si="3"/>
        <v>4</v>
      </c>
    </row>
    <row r="46" spans="1:23" x14ac:dyDescent="0.3">
      <c r="A46" s="116" t="s">
        <v>466</v>
      </c>
      <c r="B46" s="117" t="s">
        <v>467</v>
      </c>
      <c r="C46" s="118">
        <v>0</v>
      </c>
      <c r="D46" s="119">
        <v>0</v>
      </c>
      <c r="E46" s="55">
        <v>0</v>
      </c>
      <c r="F46" s="75">
        <v>0</v>
      </c>
      <c r="G46" s="74">
        <v>0</v>
      </c>
      <c r="H46" s="75">
        <v>0</v>
      </c>
      <c r="I46" s="74">
        <v>0</v>
      </c>
      <c r="J46" s="75">
        <v>0</v>
      </c>
      <c r="K46" s="74">
        <v>1</v>
      </c>
      <c r="L46" s="75">
        <v>1</v>
      </c>
      <c r="M46" s="74">
        <v>0</v>
      </c>
      <c r="N46" s="75">
        <v>0</v>
      </c>
      <c r="O46" s="74">
        <v>0</v>
      </c>
      <c r="P46" s="75">
        <v>3</v>
      </c>
      <c r="Q46" s="74">
        <v>0</v>
      </c>
      <c r="R46" s="75">
        <v>0</v>
      </c>
      <c r="S46" s="74">
        <v>0</v>
      </c>
      <c r="T46" s="53">
        <v>0</v>
      </c>
      <c r="U46" s="121">
        <f t="shared" si="1"/>
        <v>1</v>
      </c>
      <c r="V46" s="122">
        <f t="shared" si="2"/>
        <v>4</v>
      </c>
      <c r="W46" s="123">
        <f t="shared" si="3"/>
        <v>5</v>
      </c>
    </row>
    <row r="47" spans="1:23" x14ac:dyDescent="0.3">
      <c r="A47" s="116" t="s">
        <v>468</v>
      </c>
      <c r="B47" s="117" t="s">
        <v>469</v>
      </c>
      <c r="C47" s="118">
        <v>0</v>
      </c>
      <c r="D47" s="119">
        <v>0</v>
      </c>
      <c r="E47" s="55">
        <v>3</v>
      </c>
      <c r="F47" s="75">
        <v>1</v>
      </c>
      <c r="G47" s="74">
        <v>0</v>
      </c>
      <c r="H47" s="75">
        <v>0</v>
      </c>
      <c r="I47" s="74">
        <v>0</v>
      </c>
      <c r="J47" s="75">
        <v>0</v>
      </c>
      <c r="K47" s="74">
        <v>0</v>
      </c>
      <c r="L47" s="75">
        <v>0</v>
      </c>
      <c r="M47" s="74">
        <v>0</v>
      </c>
      <c r="N47" s="75">
        <v>0</v>
      </c>
      <c r="O47" s="74">
        <v>2</v>
      </c>
      <c r="P47" s="75">
        <v>3</v>
      </c>
      <c r="Q47" s="74">
        <v>0</v>
      </c>
      <c r="R47" s="75">
        <v>0</v>
      </c>
      <c r="S47" s="74">
        <v>0</v>
      </c>
      <c r="T47" s="53">
        <v>0</v>
      </c>
      <c r="U47" s="121">
        <f t="shared" si="1"/>
        <v>5</v>
      </c>
      <c r="V47" s="122">
        <f t="shared" si="2"/>
        <v>4</v>
      </c>
      <c r="W47" s="123">
        <f t="shared" si="3"/>
        <v>9</v>
      </c>
    </row>
    <row r="48" spans="1:23" x14ac:dyDescent="0.3">
      <c r="A48" s="116" t="s">
        <v>470</v>
      </c>
      <c r="B48" s="117" t="s">
        <v>471</v>
      </c>
      <c r="C48" s="118">
        <v>0</v>
      </c>
      <c r="D48" s="119">
        <v>0</v>
      </c>
      <c r="E48" s="55">
        <v>2</v>
      </c>
      <c r="F48" s="75">
        <v>1</v>
      </c>
      <c r="G48" s="74">
        <v>0</v>
      </c>
      <c r="H48" s="75">
        <v>0</v>
      </c>
      <c r="I48" s="74">
        <v>1</v>
      </c>
      <c r="J48" s="75">
        <v>0</v>
      </c>
      <c r="K48" s="74">
        <v>1</v>
      </c>
      <c r="L48" s="75">
        <v>2</v>
      </c>
      <c r="M48" s="74">
        <v>0</v>
      </c>
      <c r="N48" s="75">
        <v>0</v>
      </c>
      <c r="O48" s="74">
        <v>9</v>
      </c>
      <c r="P48" s="75">
        <v>9</v>
      </c>
      <c r="Q48" s="74">
        <v>2</v>
      </c>
      <c r="R48" s="75">
        <v>0</v>
      </c>
      <c r="S48" s="74">
        <v>0</v>
      </c>
      <c r="T48" s="53">
        <v>0</v>
      </c>
      <c r="U48" s="121">
        <f t="shared" si="1"/>
        <v>15</v>
      </c>
      <c r="V48" s="122">
        <f t="shared" si="2"/>
        <v>12</v>
      </c>
      <c r="W48" s="123">
        <f t="shared" si="3"/>
        <v>27</v>
      </c>
    </row>
    <row r="49" spans="1:23" x14ac:dyDescent="0.3">
      <c r="A49" s="116" t="s">
        <v>472</v>
      </c>
      <c r="B49" s="117" t="s">
        <v>473</v>
      </c>
      <c r="C49" s="118">
        <v>0</v>
      </c>
      <c r="D49" s="119">
        <v>0</v>
      </c>
      <c r="E49" s="55">
        <v>0</v>
      </c>
      <c r="F49" s="75">
        <v>1</v>
      </c>
      <c r="G49" s="74">
        <v>0</v>
      </c>
      <c r="H49" s="75">
        <v>0</v>
      </c>
      <c r="I49" s="74">
        <v>0</v>
      </c>
      <c r="J49" s="75">
        <v>0</v>
      </c>
      <c r="K49" s="74">
        <v>2</v>
      </c>
      <c r="L49" s="75">
        <v>1</v>
      </c>
      <c r="M49" s="74">
        <v>0</v>
      </c>
      <c r="N49" s="75">
        <v>0</v>
      </c>
      <c r="O49" s="74">
        <v>15</v>
      </c>
      <c r="P49" s="75">
        <v>13</v>
      </c>
      <c r="Q49" s="74">
        <v>2</v>
      </c>
      <c r="R49" s="75">
        <v>1</v>
      </c>
      <c r="S49" s="74">
        <v>0</v>
      </c>
      <c r="T49" s="53">
        <v>0</v>
      </c>
      <c r="U49" s="121">
        <f t="shared" si="1"/>
        <v>19</v>
      </c>
      <c r="V49" s="122">
        <f t="shared" si="2"/>
        <v>16</v>
      </c>
      <c r="W49" s="123">
        <f t="shared" si="3"/>
        <v>35</v>
      </c>
    </row>
    <row r="50" spans="1:23" x14ac:dyDescent="0.3">
      <c r="A50" s="116" t="s">
        <v>474</v>
      </c>
      <c r="B50" s="117" t="s">
        <v>475</v>
      </c>
      <c r="C50" s="118">
        <v>0</v>
      </c>
      <c r="D50" s="119">
        <v>0</v>
      </c>
      <c r="E50" s="55">
        <v>1</v>
      </c>
      <c r="F50" s="75">
        <v>0</v>
      </c>
      <c r="G50" s="74">
        <v>0</v>
      </c>
      <c r="H50" s="75">
        <v>0</v>
      </c>
      <c r="I50" s="74">
        <v>0</v>
      </c>
      <c r="J50" s="75">
        <v>0</v>
      </c>
      <c r="K50" s="74">
        <v>1</v>
      </c>
      <c r="L50" s="75">
        <v>0</v>
      </c>
      <c r="M50" s="74">
        <v>0</v>
      </c>
      <c r="N50" s="75">
        <v>0</v>
      </c>
      <c r="O50" s="74">
        <v>14</v>
      </c>
      <c r="P50" s="75">
        <v>11</v>
      </c>
      <c r="Q50" s="74">
        <v>1</v>
      </c>
      <c r="R50" s="75">
        <v>0</v>
      </c>
      <c r="S50" s="74">
        <v>0</v>
      </c>
      <c r="T50" s="53">
        <v>0</v>
      </c>
      <c r="U50" s="121">
        <f t="shared" si="1"/>
        <v>17</v>
      </c>
      <c r="V50" s="122">
        <f t="shared" si="2"/>
        <v>11</v>
      </c>
      <c r="W50" s="123">
        <f t="shared" si="3"/>
        <v>28</v>
      </c>
    </row>
    <row r="51" spans="1:23" x14ac:dyDescent="0.3">
      <c r="A51" s="116" t="s">
        <v>476</v>
      </c>
      <c r="B51" s="117" t="s">
        <v>477</v>
      </c>
      <c r="C51" s="118">
        <v>0</v>
      </c>
      <c r="D51" s="119">
        <v>0</v>
      </c>
      <c r="E51" s="55">
        <v>5</v>
      </c>
      <c r="F51" s="75">
        <v>10</v>
      </c>
      <c r="G51" s="74">
        <v>1</v>
      </c>
      <c r="H51" s="75">
        <v>1</v>
      </c>
      <c r="I51" s="74">
        <v>4</v>
      </c>
      <c r="J51" s="75">
        <v>5</v>
      </c>
      <c r="K51" s="74">
        <v>7</v>
      </c>
      <c r="L51" s="75">
        <v>8</v>
      </c>
      <c r="M51" s="74">
        <v>0</v>
      </c>
      <c r="N51" s="75">
        <v>1</v>
      </c>
      <c r="O51" s="74">
        <v>189</v>
      </c>
      <c r="P51" s="75">
        <v>149</v>
      </c>
      <c r="Q51" s="74">
        <v>13</v>
      </c>
      <c r="R51" s="75">
        <v>11</v>
      </c>
      <c r="S51" s="74">
        <v>5</v>
      </c>
      <c r="T51" s="53">
        <v>2</v>
      </c>
      <c r="U51" s="121">
        <f t="shared" si="1"/>
        <v>224</v>
      </c>
      <c r="V51" s="122">
        <f t="shared" si="2"/>
        <v>187</v>
      </c>
      <c r="W51" s="123">
        <f t="shared" si="3"/>
        <v>411</v>
      </c>
    </row>
    <row r="52" spans="1:23" x14ac:dyDescent="0.3">
      <c r="A52" s="116" t="s">
        <v>478</v>
      </c>
      <c r="B52" s="117" t="s">
        <v>479</v>
      </c>
      <c r="C52" s="118">
        <v>0</v>
      </c>
      <c r="D52" s="119">
        <v>0</v>
      </c>
      <c r="E52" s="55">
        <v>0</v>
      </c>
      <c r="F52" s="75">
        <v>0</v>
      </c>
      <c r="G52" s="74">
        <v>0</v>
      </c>
      <c r="H52" s="75">
        <v>0</v>
      </c>
      <c r="I52" s="74">
        <v>1</v>
      </c>
      <c r="J52" s="75">
        <v>0</v>
      </c>
      <c r="K52" s="74">
        <v>0</v>
      </c>
      <c r="L52" s="75">
        <v>1</v>
      </c>
      <c r="M52" s="74">
        <v>0</v>
      </c>
      <c r="N52" s="75">
        <v>0</v>
      </c>
      <c r="O52" s="74">
        <v>4</v>
      </c>
      <c r="P52" s="75">
        <v>11</v>
      </c>
      <c r="Q52" s="74">
        <v>0</v>
      </c>
      <c r="R52" s="75">
        <v>0</v>
      </c>
      <c r="S52" s="74">
        <v>0</v>
      </c>
      <c r="T52" s="53">
        <v>0</v>
      </c>
      <c r="U52" s="121">
        <f t="shared" si="1"/>
        <v>5</v>
      </c>
      <c r="V52" s="122">
        <f t="shared" si="2"/>
        <v>12</v>
      </c>
      <c r="W52" s="123">
        <f t="shared" si="3"/>
        <v>17</v>
      </c>
    </row>
    <row r="53" spans="1:23" x14ac:dyDescent="0.3">
      <c r="A53" s="116" t="s">
        <v>480</v>
      </c>
      <c r="B53" s="117" t="s">
        <v>481</v>
      </c>
      <c r="C53" s="118">
        <v>0</v>
      </c>
      <c r="D53" s="119">
        <v>0</v>
      </c>
      <c r="E53" s="55">
        <v>0</v>
      </c>
      <c r="F53" s="75">
        <v>0</v>
      </c>
      <c r="G53" s="74">
        <v>0</v>
      </c>
      <c r="H53" s="75">
        <v>0</v>
      </c>
      <c r="I53" s="74">
        <v>0</v>
      </c>
      <c r="J53" s="75">
        <v>0</v>
      </c>
      <c r="K53" s="74">
        <v>0</v>
      </c>
      <c r="L53" s="75">
        <v>0</v>
      </c>
      <c r="M53" s="74">
        <v>0</v>
      </c>
      <c r="N53" s="75">
        <v>0</v>
      </c>
      <c r="O53" s="74">
        <v>1</v>
      </c>
      <c r="P53" s="75">
        <v>3</v>
      </c>
      <c r="Q53" s="74">
        <v>0</v>
      </c>
      <c r="R53" s="75">
        <v>0</v>
      </c>
      <c r="S53" s="74">
        <v>0</v>
      </c>
      <c r="T53" s="53">
        <v>0</v>
      </c>
      <c r="U53" s="121">
        <f t="shared" si="1"/>
        <v>1</v>
      </c>
      <c r="V53" s="122">
        <f t="shared" si="2"/>
        <v>3</v>
      </c>
      <c r="W53" s="123">
        <f t="shared" si="3"/>
        <v>4</v>
      </c>
    </row>
    <row r="54" spans="1:23" x14ac:dyDescent="0.3">
      <c r="A54" s="116" t="s">
        <v>482</v>
      </c>
      <c r="B54" s="117" t="s">
        <v>483</v>
      </c>
      <c r="C54" s="118">
        <v>0</v>
      </c>
      <c r="D54" s="119">
        <v>0</v>
      </c>
      <c r="E54" s="55">
        <v>0</v>
      </c>
      <c r="F54" s="75">
        <v>1</v>
      </c>
      <c r="G54" s="74">
        <v>0</v>
      </c>
      <c r="H54" s="75">
        <v>0</v>
      </c>
      <c r="I54" s="74">
        <v>0</v>
      </c>
      <c r="J54" s="75">
        <v>0</v>
      </c>
      <c r="K54" s="74">
        <v>0</v>
      </c>
      <c r="L54" s="75">
        <v>0</v>
      </c>
      <c r="M54" s="74">
        <v>0</v>
      </c>
      <c r="N54" s="75">
        <v>0</v>
      </c>
      <c r="O54" s="74">
        <v>7</v>
      </c>
      <c r="P54" s="75">
        <v>3</v>
      </c>
      <c r="Q54" s="74">
        <v>0</v>
      </c>
      <c r="R54" s="75">
        <v>1</v>
      </c>
      <c r="S54" s="74">
        <v>0</v>
      </c>
      <c r="T54" s="53">
        <v>0</v>
      </c>
      <c r="U54" s="121">
        <f t="shared" si="1"/>
        <v>7</v>
      </c>
      <c r="V54" s="122">
        <f t="shared" si="2"/>
        <v>5</v>
      </c>
      <c r="W54" s="123">
        <f t="shared" si="3"/>
        <v>12</v>
      </c>
    </row>
    <row r="55" spans="1:23" x14ac:dyDescent="0.3">
      <c r="A55" s="116" t="s">
        <v>484</v>
      </c>
      <c r="B55" s="117" t="s">
        <v>485</v>
      </c>
      <c r="C55" s="118">
        <v>0</v>
      </c>
      <c r="D55" s="119">
        <v>0</v>
      </c>
      <c r="E55" s="55">
        <v>1</v>
      </c>
      <c r="F55" s="75">
        <v>0</v>
      </c>
      <c r="G55" s="74">
        <v>0</v>
      </c>
      <c r="H55" s="75">
        <v>1</v>
      </c>
      <c r="I55" s="74">
        <v>2</v>
      </c>
      <c r="J55" s="75">
        <v>0</v>
      </c>
      <c r="K55" s="74">
        <v>0</v>
      </c>
      <c r="L55" s="75">
        <v>1</v>
      </c>
      <c r="M55" s="74">
        <v>0</v>
      </c>
      <c r="N55" s="75">
        <v>0</v>
      </c>
      <c r="O55" s="74">
        <v>23</v>
      </c>
      <c r="P55" s="75">
        <v>12</v>
      </c>
      <c r="Q55" s="74">
        <v>0</v>
      </c>
      <c r="R55" s="75">
        <v>2</v>
      </c>
      <c r="S55" s="74">
        <v>1</v>
      </c>
      <c r="T55" s="53">
        <v>1</v>
      </c>
      <c r="U55" s="121">
        <f t="shared" si="1"/>
        <v>27</v>
      </c>
      <c r="V55" s="122">
        <f t="shared" si="2"/>
        <v>17</v>
      </c>
      <c r="W55" s="123">
        <f t="shared" si="3"/>
        <v>44</v>
      </c>
    </row>
    <row r="56" spans="1:23" x14ac:dyDescent="0.3">
      <c r="A56" s="116" t="s">
        <v>486</v>
      </c>
      <c r="B56" s="117" t="s">
        <v>487</v>
      </c>
      <c r="C56" s="118">
        <v>0</v>
      </c>
      <c r="D56" s="119">
        <v>0</v>
      </c>
      <c r="E56" s="55">
        <v>0</v>
      </c>
      <c r="F56" s="75">
        <v>0</v>
      </c>
      <c r="G56" s="74">
        <v>0</v>
      </c>
      <c r="H56" s="75">
        <v>0</v>
      </c>
      <c r="I56" s="74">
        <v>0</v>
      </c>
      <c r="J56" s="75">
        <v>0</v>
      </c>
      <c r="K56" s="74">
        <v>0</v>
      </c>
      <c r="L56" s="75">
        <v>0</v>
      </c>
      <c r="M56" s="74">
        <v>0</v>
      </c>
      <c r="N56" s="75">
        <v>0</v>
      </c>
      <c r="O56" s="74">
        <v>6</v>
      </c>
      <c r="P56" s="75">
        <v>11</v>
      </c>
      <c r="Q56" s="74">
        <v>0</v>
      </c>
      <c r="R56" s="75">
        <v>0</v>
      </c>
      <c r="S56" s="74">
        <v>0</v>
      </c>
      <c r="T56" s="53">
        <v>1</v>
      </c>
      <c r="U56" s="121">
        <f t="shared" si="1"/>
        <v>6</v>
      </c>
      <c r="V56" s="122">
        <f t="shared" si="2"/>
        <v>12</v>
      </c>
      <c r="W56" s="123">
        <f t="shared" si="3"/>
        <v>18</v>
      </c>
    </row>
    <row r="57" spans="1:23" x14ac:dyDescent="0.3">
      <c r="A57" s="116" t="s">
        <v>488</v>
      </c>
      <c r="B57" s="117" t="s">
        <v>489</v>
      </c>
      <c r="C57" s="118">
        <v>0</v>
      </c>
      <c r="D57" s="119">
        <v>0</v>
      </c>
      <c r="E57" s="55">
        <v>0</v>
      </c>
      <c r="F57" s="75">
        <v>0</v>
      </c>
      <c r="G57" s="74">
        <v>0</v>
      </c>
      <c r="H57" s="75">
        <v>0</v>
      </c>
      <c r="I57" s="74">
        <v>0</v>
      </c>
      <c r="J57" s="75">
        <v>0</v>
      </c>
      <c r="K57" s="74">
        <v>0</v>
      </c>
      <c r="L57" s="75">
        <v>0</v>
      </c>
      <c r="M57" s="74">
        <v>0</v>
      </c>
      <c r="N57" s="75">
        <v>0</v>
      </c>
      <c r="O57" s="74">
        <v>2</v>
      </c>
      <c r="P57" s="75">
        <v>7</v>
      </c>
      <c r="Q57" s="74">
        <v>1</v>
      </c>
      <c r="R57" s="75">
        <v>0</v>
      </c>
      <c r="S57" s="74">
        <v>0</v>
      </c>
      <c r="T57" s="53">
        <v>0</v>
      </c>
      <c r="U57" s="121">
        <f t="shared" si="1"/>
        <v>3</v>
      </c>
      <c r="V57" s="122">
        <f t="shared" si="2"/>
        <v>7</v>
      </c>
      <c r="W57" s="123">
        <f t="shared" si="3"/>
        <v>10</v>
      </c>
    </row>
    <row r="58" spans="1:23" x14ac:dyDescent="0.3">
      <c r="A58" s="116" t="s">
        <v>490</v>
      </c>
      <c r="B58" s="117" t="s">
        <v>491</v>
      </c>
      <c r="C58" s="118">
        <v>0</v>
      </c>
      <c r="D58" s="119">
        <v>0</v>
      </c>
      <c r="E58" s="55">
        <v>0</v>
      </c>
      <c r="F58" s="75">
        <v>0</v>
      </c>
      <c r="G58" s="74">
        <v>0</v>
      </c>
      <c r="H58" s="75">
        <v>0</v>
      </c>
      <c r="I58" s="74">
        <v>0</v>
      </c>
      <c r="J58" s="75">
        <v>0</v>
      </c>
      <c r="K58" s="74">
        <v>0</v>
      </c>
      <c r="L58" s="75">
        <v>0</v>
      </c>
      <c r="M58" s="74">
        <v>0</v>
      </c>
      <c r="N58" s="75">
        <v>0</v>
      </c>
      <c r="O58" s="74">
        <v>0</v>
      </c>
      <c r="P58" s="75">
        <v>1</v>
      </c>
      <c r="Q58" s="74">
        <v>0</v>
      </c>
      <c r="R58" s="75">
        <v>0</v>
      </c>
      <c r="S58" s="74">
        <v>0</v>
      </c>
      <c r="T58" s="53">
        <v>0</v>
      </c>
      <c r="U58" s="121">
        <f t="shared" si="1"/>
        <v>0</v>
      </c>
      <c r="V58" s="122">
        <f t="shared" si="2"/>
        <v>1</v>
      </c>
      <c r="W58" s="123">
        <f t="shared" si="3"/>
        <v>1</v>
      </c>
    </row>
    <row r="59" spans="1:23" x14ac:dyDescent="0.3">
      <c r="A59" s="116" t="s">
        <v>492</v>
      </c>
      <c r="B59" s="117" t="s">
        <v>493</v>
      </c>
      <c r="C59" s="118">
        <v>0</v>
      </c>
      <c r="D59" s="119">
        <v>0</v>
      </c>
      <c r="E59" s="55">
        <v>1</v>
      </c>
      <c r="F59" s="75">
        <v>0</v>
      </c>
      <c r="G59" s="74">
        <v>0</v>
      </c>
      <c r="H59" s="75">
        <v>0</v>
      </c>
      <c r="I59" s="74">
        <v>0</v>
      </c>
      <c r="J59" s="75">
        <v>1</v>
      </c>
      <c r="K59" s="74">
        <v>0</v>
      </c>
      <c r="L59" s="75">
        <v>2</v>
      </c>
      <c r="M59" s="74">
        <v>0</v>
      </c>
      <c r="N59" s="75">
        <v>0</v>
      </c>
      <c r="O59" s="74">
        <v>10</v>
      </c>
      <c r="P59" s="75">
        <v>9</v>
      </c>
      <c r="Q59" s="74">
        <v>0</v>
      </c>
      <c r="R59" s="75">
        <v>3</v>
      </c>
      <c r="S59" s="74">
        <v>0</v>
      </c>
      <c r="T59" s="53">
        <v>0</v>
      </c>
      <c r="U59" s="121">
        <f t="shared" si="1"/>
        <v>11</v>
      </c>
      <c r="V59" s="122">
        <f t="shared" si="2"/>
        <v>15</v>
      </c>
      <c r="W59" s="123">
        <f t="shared" si="3"/>
        <v>26</v>
      </c>
    </row>
    <row r="60" spans="1:23" x14ac:dyDescent="0.3">
      <c r="A60" s="116" t="s">
        <v>494</v>
      </c>
      <c r="B60" s="117" t="s">
        <v>495</v>
      </c>
      <c r="C60" s="118">
        <v>0</v>
      </c>
      <c r="D60" s="119">
        <v>0</v>
      </c>
      <c r="E60" s="55">
        <v>0</v>
      </c>
      <c r="F60" s="75">
        <v>0</v>
      </c>
      <c r="G60" s="74">
        <v>0</v>
      </c>
      <c r="H60" s="75">
        <v>0</v>
      </c>
      <c r="I60" s="74">
        <v>0</v>
      </c>
      <c r="J60" s="75">
        <v>0</v>
      </c>
      <c r="K60" s="74">
        <v>0</v>
      </c>
      <c r="L60" s="75">
        <v>0</v>
      </c>
      <c r="M60" s="74">
        <v>0</v>
      </c>
      <c r="N60" s="75">
        <v>0</v>
      </c>
      <c r="O60" s="74">
        <v>2</v>
      </c>
      <c r="P60" s="75">
        <v>2</v>
      </c>
      <c r="Q60" s="74">
        <v>0</v>
      </c>
      <c r="R60" s="75">
        <v>0</v>
      </c>
      <c r="S60" s="74">
        <v>0</v>
      </c>
      <c r="T60" s="53">
        <v>0</v>
      </c>
      <c r="U60" s="121">
        <f t="shared" si="1"/>
        <v>2</v>
      </c>
      <c r="V60" s="122">
        <f t="shared" si="2"/>
        <v>2</v>
      </c>
      <c r="W60" s="123">
        <f t="shared" si="3"/>
        <v>4</v>
      </c>
    </row>
    <row r="61" spans="1:23" x14ac:dyDescent="0.3">
      <c r="A61" s="116" t="s">
        <v>496</v>
      </c>
      <c r="B61" s="117" t="s">
        <v>497</v>
      </c>
      <c r="C61" s="118">
        <v>0</v>
      </c>
      <c r="D61" s="119">
        <v>0</v>
      </c>
      <c r="E61" s="55">
        <v>0</v>
      </c>
      <c r="F61" s="75">
        <v>0</v>
      </c>
      <c r="G61" s="74">
        <v>0</v>
      </c>
      <c r="H61" s="75">
        <v>0</v>
      </c>
      <c r="I61" s="74">
        <v>0</v>
      </c>
      <c r="J61" s="75">
        <v>0</v>
      </c>
      <c r="K61" s="74">
        <v>0</v>
      </c>
      <c r="L61" s="75">
        <v>0</v>
      </c>
      <c r="M61" s="74">
        <v>0</v>
      </c>
      <c r="N61" s="75">
        <v>0</v>
      </c>
      <c r="O61" s="74">
        <v>6</v>
      </c>
      <c r="P61" s="75">
        <v>2</v>
      </c>
      <c r="Q61" s="74">
        <v>0</v>
      </c>
      <c r="R61" s="75">
        <v>0</v>
      </c>
      <c r="S61" s="74">
        <v>0</v>
      </c>
      <c r="T61" s="53">
        <v>0</v>
      </c>
      <c r="U61" s="121">
        <f t="shared" si="1"/>
        <v>6</v>
      </c>
      <c r="V61" s="122">
        <f t="shared" si="2"/>
        <v>2</v>
      </c>
      <c r="W61" s="123">
        <f t="shared" si="3"/>
        <v>8</v>
      </c>
    </row>
    <row r="62" spans="1:23" x14ac:dyDescent="0.3">
      <c r="A62" s="116" t="s">
        <v>498</v>
      </c>
      <c r="B62" s="117" t="s">
        <v>499</v>
      </c>
      <c r="C62" s="118">
        <v>0</v>
      </c>
      <c r="D62" s="119">
        <v>0</v>
      </c>
      <c r="E62" s="55">
        <v>0</v>
      </c>
      <c r="F62" s="75">
        <v>0</v>
      </c>
      <c r="G62" s="74">
        <v>0</v>
      </c>
      <c r="H62" s="75">
        <v>0</v>
      </c>
      <c r="I62" s="74">
        <v>0</v>
      </c>
      <c r="J62" s="75">
        <v>0</v>
      </c>
      <c r="K62" s="74">
        <v>0</v>
      </c>
      <c r="L62" s="75">
        <v>0</v>
      </c>
      <c r="M62" s="74">
        <v>0</v>
      </c>
      <c r="N62" s="75">
        <v>0</v>
      </c>
      <c r="O62" s="74">
        <v>1</v>
      </c>
      <c r="P62" s="75">
        <v>2</v>
      </c>
      <c r="Q62" s="74">
        <v>0</v>
      </c>
      <c r="R62" s="75">
        <v>0</v>
      </c>
      <c r="S62" s="74">
        <v>0</v>
      </c>
      <c r="T62" s="53">
        <v>0</v>
      </c>
      <c r="U62" s="121">
        <f t="shared" si="1"/>
        <v>1</v>
      </c>
      <c r="V62" s="122">
        <f t="shared" si="2"/>
        <v>2</v>
      </c>
      <c r="W62" s="123">
        <f t="shared" si="3"/>
        <v>3</v>
      </c>
    </row>
    <row r="63" spans="1:23" x14ac:dyDescent="0.3">
      <c r="A63" s="116" t="s">
        <v>500</v>
      </c>
      <c r="B63" s="117" t="s">
        <v>501</v>
      </c>
      <c r="C63" s="118">
        <v>0</v>
      </c>
      <c r="D63" s="119">
        <v>0</v>
      </c>
      <c r="E63" s="55">
        <v>0</v>
      </c>
      <c r="F63" s="75">
        <v>1</v>
      </c>
      <c r="G63" s="74">
        <v>0</v>
      </c>
      <c r="H63" s="75">
        <v>0</v>
      </c>
      <c r="I63" s="74">
        <v>0</v>
      </c>
      <c r="J63" s="75">
        <v>0</v>
      </c>
      <c r="K63" s="74">
        <v>0</v>
      </c>
      <c r="L63" s="75">
        <v>1</v>
      </c>
      <c r="M63" s="74">
        <v>0</v>
      </c>
      <c r="N63" s="75">
        <v>0</v>
      </c>
      <c r="O63" s="74">
        <v>3</v>
      </c>
      <c r="P63" s="75">
        <v>1</v>
      </c>
      <c r="Q63" s="74">
        <v>0</v>
      </c>
      <c r="R63" s="75">
        <v>1</v>
      </c>
      <c r="S63" s="74">
        <v>1</v>
      </c>
      <c r="T63" s="53">
        <v>0</v>
      </c>
      <c r="U63" s="121">
        <f t="shared" si="1"/>
        <v>4</v>
      </c>
      <c r="V63" s="122">
        <f t="shared" si="2"/>
        <v>4</v>
      </c>
      <c r="W63" s="123">
        <f t="shared" si="3"/>
        <v>8</v>
      </c>
    </row>
    <row r="64" spans="1:23" x14ac:dyDescent="0.3">
      <c r="A64" s="116" t="s">
        <v>502</v>
      </c>
      <c r="B64" s="117" t="s">
        <v>503</v>
      </c>
      <c r="C64" s="118">
        <v>0</v>
      </c>
      <c r="D64" s="119">
        <v>0</v>
      </c>
      <c r="E64" s="55">
        <v>4</v>
      </c>
      <c r="F64" s="75">
        <v>9</v>
      </c>
      <c r="G64" s="74">
        <v>1</v>
      </c>
      <c r="H64" s="75">
        <v>0</v>
      </c>
      <c r="I64" s="74">
        <v>5</v>
      </c>
      <c r="J64" s="75">
        <v>4</v>
      </c>
      <c r="K64" s="74">
        <v>34</v>
      </c>
      <c r="L64" s="75">
        <v>28</v>
      </c>
      <c r="M64" s="74">
        <v>1</v>
      </c>
      <c r="N64" s="75">
        <v>1</v>
      </c>
      <c r="O64" s="74">
        <v>63</v>
      </c>
      <c r="P64" s="75">
        <v>57</v>
      </c>
      <c r="Q64" s="74">
        <v>7</v>
      </c>
      <c r="R64" s="75">
        <v>9</v>
      </c>
      <c r="S64" s="74">
        <v>0</v>
      </c>
      <c r="T64" s="53">
        <v>1</v>
      </c>
      <c r="U64" s="121">
        <f t="shared" si="1"/>
        <v>115</v>
      </c>
      <c r="V64" s="122">
        <f t="shared" si="2"/>
        <v>109</v>
      </c>
      <c r="W64" s="123">
        <f t="shared" si="3"/>
        <v>224</v>
      </c>
    </row>
    <row r="65" spans="1:23" x14ac:dyDescent="0.3">
      <c r="A65" s="116" t="s">
        <v>504</v>
      </c>
      <c r="B65" s="117" t="s">
        <v>505</v>
      </c>
      <c r="C65" s="118">
        <v>0</v>
      </c>
      <c r="D65" s="119">
        <v>0</v>
      </c>
      <c r="E65" s="55">
        <v>0</v>
      </c>
      <c r="F65" s="75">
        <v>0</v>
      </c>
      <c r="G65" s="74">
        <v>0</v>
      </c>
      <c r="H65" s="75">
        <v>0</v>
      </c>
      <c r="I65" s="74">
        <v>0</v>
      </c>
      <c r="J65" s="75">
        <v>0</v>
      </c>
      <c r="K65" s="74">
        <v>0</v>
      </c>
      <c r="L65" s="75">
        <v>0</v>
      </c>
      <c r="M65" s="74">
        <v>0</v>
      </c>
      <c r="N65" s="75">
        <v>0</v>
      </c>
      <c r="O65" s="74">
        <v>5</v>
      </c>
      <c r="P65" s="75">
        <v>3</v>
      </c>
      <c r="Q65" s="74">
        <v>0</v>
      </c>
      <c r="R65" s="75">
        <v>0</v>
      </c>
      <c r="S65" s="74">
        <v>0</v>
      </c>
      <c r="T65" s="53">
        <v>0</v>
      </c>
      <c r="U65" s="121">
        <f t="shared" si="1"/>
        <v>5</v>
      </c>
      <c r="V65" s="122">
        <f t="shared" si="2"/>
        <v>3</v>
      </c>
      <c r="W65" s="123">
        <f t="shared" si="3"/>
        <v>8</v>
      </c>
    </row>
    <row r="66" spans="1:23" x14ac:dyDescent="0.3">
      <c r="A66" s="116" t="s">
        <v>506</v>
      </c>
      <c r="B66" s="117" t="s">
        <v>507</v>
      </c>
      <c r="C66" s="118">
        <v>0</v>
      </c>
      <c r="D66" s="119">
        <v>0</v>
      </c>
      <c r="E66" s="55">
        <v>1</v>
      </c>
      <c r="F66" s="75">
        <v>0</v>
      </c>
      <c r="G66" s="74">
        <v>1</v>
      </c>
      <c r="H66" s="75">
        <v>0</v>
      </c>
      <c r="I66" s="74">
        <v>0</v>
      </c>
      <c r="J66" s="75">
        <v>0</v>
      </c>
      <c r="K66" s="74">
        <v>9</v>
      </c>
      <c r="L66" s="75">
        <v>4</v>
      </c>
      <c r="M66" s="74">
        <v>0</v>
      </c>
      <c r="N66" s="75">
        <v>0</v>
      </c>
      <c r="O66" s="74">
        <v>53</v>
      </c>
      <c r="P66" s="75">
        <v>57</v>
      </c>
      <c r="Q66" s="74">
        <v>1</v>
      </c>
      <c r="R66" s="75">
        <v>3</v>
      </c>
      <c r="S66" s="74">
        <v>0</v>
      </c>
      <c r="T66" s="53">
        <v>0</v>
      </c>
      <c r="U66" s="121">
        <f t="shared" si="1"/>
        <v>65</v>
      </c>
      <c r="V66" s="122">
        <f t="shared" si="2"/>
        <v>64</v>
      </c>
      <c r="W66" s="123">
        <f t="shared" si="3"/>
        <v>129</v>
      </c>
    </row>
    <row r="67" spans="1:23" x14ac:dyDescent="0.3">
      <c r="A67" s="116" t="s">
        <v>508</v>
      </c>
      <c r="B67" s="117" t="s">
        <v>509</v>
      </c>
      <c r="C67" s="118">
        <v>0</v>
      </c>
      <c r="D67" s="119">
        <v>0</v>
      </c>
      <c r="E67" s="55">
        <v>0</v>
      </c>
      <c r="F67" s="75">
        <v>0</v>
      </c>
      <c r="G67" s="74">
        <v>0</v>
      </c>
      <c r="H67" s="75">
        <v>0</v>
      </c>
      <c r="I67" s="74">
        <v>0</v>
      </c>
      <c r="J67" s="75">
        <v>0</v>
      </c>
      <c r="K67" s="74">
        <v>0</v>
      </c>
      <c r="L67" s="75">
        <v>0</v>
      </c>
      <c r="M67" s="74">
        <v>0</v>
      </c>
      <c r="N67" s="75">
        <v>0</v>
      </c>
      <c r="O67" s="74">
        <v>2</v>
      </c>
      <c r="P67" s="75">
        <v>6</v>
      </c>
      <c r="Q67" s="74">
        <v>0</v>
      </c>
      <c r="R67" s="75">
        <v>0</v>
      </c>
      <c r="S67" s="74">
        <v>0</v>
      </c>
      <c r="T67" s="53">
        <v>0</v>
      </c>
      <c r="U67" s="121">
        <f t="shared" si="1"/>
        <v>2</v>
      </c>
      <c r="V67" s="122">
        <f t="shared" si="2"/>
        <v>6</v>
      </c>
      <c r="W67" s="123">
        <f t="shared" si="3"/>
        <v>8</v>
      </c>
    </row>
    <row r="68" spans="1:23" x14ac:dyDescent="0.3">
      <c r="A68" s="116" t="s">
        <v>510</v>
      </c>
      <c r="B68" s="117" t="s">
        <v>511</v>
      </c>
      <c r="C68" s="118">
        <v>0</v>
      </c>
      <c r="D68" s="119">
        <v>0</v>
      </c>
      <c r="E68" s="55">
        <v>0</v>
      </c>
      <c r="F68" s="75">
        <v>0</v>
      </c>
      <c r="G68" s="74">
        <v>0</v>
      </c>
      <c r="H68" s="75">
        <v>0</v>
      </c>
      <c r="I68" s="74">
        <v>0</v>
      </c>
      <c r="J68" s="75">
        <v>0</v>
      </c>
      <c r="K68" s="74">
        <v>0</v>
      </c>
      <c r="L68" s="75">
        <v>0</v>
      </c>
      <c r="M68" s="74">
        <v>0</v>
      </c>
      <c r="N68" s="75">
        <v>0</v>
      </c>
      <c r="O68" s="74">
        <v>1</v>
      </c>
      <c r="P68" s="75">
        <v>1</v>
      </c>
      <c r="Q68" s="74">
        <v>0</v>
      </c>
      <c r="R68" s="75">
        <v>0</v>
      </c>
      <c r="S68" s="74">
        <v>0</v>
      </c>
      <c r="T68" s="53">
        <v>1</v>
      </c>
      <c r="U68" s="121">
        <f t="shared" si="1"/>
        <v>1</v>
      </c>
      <c r="V68" s="122">
        <f t="shared" si="2"/>
        <v>2</v>
      </c>
      <c r="W68" s="123">
        <f t="shared" si="3"/>
        <v>3</v>
      </c>
    </row>
    <row r="69" spans="1:23" x14ac:dyDescent="0.3">
      <c r="A69" s="116" t="s">
        <v>512</v>
      </c>
      <c r="B69" s="117" t="s">
        <v>513</v>
      </c>
      <c r="C69" s="118">
        <v>0</v>
      </c>
      <c r="D69" s="119">
        <v>0</v>
      </c>
      <c r="E69" s="55">
        <v>0</v>
      </c>
      <c r="F69" s="75">
        <v>0</v>
      </c>
      <c r="G69" s="74">
        <v>0</v>
      </c>
      <c r="H69" s="75">
        <v>0</v>
      </c>
      <c r="I69" s="74">
        <v>0</v>
      </c>
      <c r="J69" s="75">
        <v>0</v>
      </c>
      <c r="K69" s="74">
        <v>0</v>
      </c>
      <c r="L69" s="75">
        <v>0</v>
      </c>
      <c r="M69" s="74">
        <v>0</v>
      </c>
      <c r="N69" s="75">
        <v>0</v>
      </c>
      <c r="O69" s="74">
        <v>2</v>
      </c>
      <c r="P69" s="75">
        <v>3</v>
      </c>
      <c r="Q69" s="74">
        <v>0</v>
      </c>
      <c r="R69" s="75">
        <v>1</v>
      </c>
      <c r="S69" s="74">
        <v>0</v>
      </c>
      <c r="T69" s="53">
        <v>0</v>
      </c>
      <c r="U69" s="121">
        <f t="shared" ref="U69:U82" si="4">SUMIF($C$2:$T$2,"Men",C69:T69)</f>
        <v>2</v>
      </c>
      <c r="V69" s="122">
        <f t="shared" ref="V69:V82" si="5">SUMIF($C$2:$T$2,"Women",C69:T69)</f>
        <v>4</v>
      </c>
      <c r="W69" s="123">
        <f t="shared" ref="W69:W82" si="6">U69+V69</f>
        <v>6</v>
      </c>
    </row>
    <row r="70" spans="1:23" x14ac:dyDescent="0.3">
      <c r="A70" s="116" t="s">
        <v>514</v>
      </c>
      <c r="B70" s="117" t="s">
        <v>515</v>
      </c>
      <c r="C70" s="118">
        <v>0</v>
      </c>
      <c r="D70" s="119">
        <v>0</v>
      </c>
      <c r="E70" s="55">
        <v>0</v>
      </c>
      <c r="F70" s="75">
        <v>0</v>
      </c>
      <c r="G70" s="74">
        <v>0</v>
      </c>
      <c r="H70" s="75">
        <v>0</v>
      </c>
      <c r="I70" s="74">
        <v>0</v>
      </c>
      <c r="J70" s="75">
        <v>0</v>
      </c>
      <c r="K70" s="74">
        <v>0</v>
      </c>
      <c r="L70" s="75">
        <v>0</v>
      </c>
      <c r="M70" s="74">
        <v>0</v>
      </c>
      <c r="N70" s="75">
        <v>0</v>
      </c>
      <c r="O70" s="74">
        <v>1</v>
      </c>
      <c r="P70" s="75">
        <v>0</v>
      </c>
      <c r="Q70" s="74">
        <v>0</v>
      </c>
      <c r="R70" s="75">
        <v>0</v>
      </c>
      <c r="S70" s="74">
        <v>0</v>
      </c>
      <c r="T70" s="53">
        <v>0</v>
      </c>
      <c r="U70" s="121">
        <f t="shared" si="4"/>
        <v>1</v>
      </c>
      <c r="V70" s="122">
        <f t="shared" si="5"/>
        <v>0</v>
      </c>
      <c r="W70" s="123">
        <f t="shared" si="6"/>
        <v>1</v>
      </c>
    </row>
    <row r="71" spans="1:23" x14ac:dyDescent="0.3">
      <c r="A71" s="116" t="s">
        <v>516</v>
      </c>
      <c r="B71" s="117" t="s">
        <v>517</v>
      </c>
      <c r="C71" s="118">
        <v>0</v>
      </c>
      <c r="D71" s="119">
        <v>0</v>
      </c>
      <c r="E71" s="55">
        <v>0</v>
      </c>
      <c r="F71" s="75">
        <v>1</v>
      </c>
      <c r="G71" s="74">
        <v>0</v>
      </c>
      <c r="H71" s="75">
        <v>0</v>
      </c>
      <c r="I71" s="74">
        <v>1</v>
      </c>
      <c r="J71" s="75">
        <v>1</v>
      </c>
      <c r="K71" s="74">
        <v>0</v>
      </c>
      <c r="L71" s="75">
        <v>0</v>
      </c>
      <c r="M71" s="74">
        <v>0</v>
      </c>
      <c r="N71" s="75">
        <v>0</v>
      </c>
      <c r="O71" s="74">
        <v>6</v>
      </c>
      <c r="P71" s="75">
        <v>16</v>
      </c>
      <c r="Q71" s="74">
        <v>0</v>
      </c>
      <c r="R71" s="75">
        <v>0</v>
      </c>
      <c r="S71" s="74">
        <v>1</v>
      </c>
      <c r="T71" s="53">
        <v>0</v>
      </c>
      <c r="U71" s="121">
        <f t="shared" si="4"/>
        <v>8</v>
      </c>
      <c r="V71" s="122">
        <f t="shared" si="5"/>
        <v>18</v>
      </c>
      <c r="W71" s="123">
        <f t="shared" si="6"/>
        <v>26</v>
      </c>
    </row>
    <row r="72" spans="1:23" x14ac:dyDescent="0.3">
      <c r="A72" s="116" t="s">
        <v>518</v>
      </c>
      <c r="B72" s="117" t="s">
        <v>519</v>
      </c>
      <c r="C72" s="118">
        <v>0</v>
      </c>
      <c r="D72" s="119">
        <v>0</v>
      </c>
      <c r="E72" s="55">
        <v>0</v>
      </c>
      <c r="F72" s="75">
        <v>0</v>
      </c>
      <c r="G72" s="74">
        <v>0</v>
      </c>
      <c r="H72" s="75">
        <v>0</v>
      </c>
      <c r="I72" s="74">
        <v>0</v>
      </c>
      <c r="J72" s="75">
        <v>0</v>
      </c>
      <c r="K72" s="74">
        <v>0</v>
      </c>
      <c r="L72" s="75">
        <v>0</v>
      </c>
      <c r="M72" s="74">
        <v>0</v>
      </c>
      <c r="N72" s="75">
        <v>0</v>
      </c>
      <c r="O72" s="74">
        <v>0</v>
      </c>
      <c r="P72" s="75">
        <v>2</v>
      </c>
      <c r="Q72" s="74">
        <v>0</v>
      </c>
      <c r="R72" s="75">
        <v>0</v>
      </c>
      <c r="S72" s="74">
        <v>0</v>
      </c>
      <c r="T72" s="53">
        <v>0</v>
      </c>
      <c r="U72" s="121">
        <f t="shared" si="4"/>
        <v>0</v>
      </c>
      <c r="V72" s="122">
        <f t="shared" si="5"/>
        <v>2</v>
      </c>
      <c r="W72" s="123">
        <f t="shared" si="6"/>
        <v>2</v>
      </c>
    </row>
    <row r="73" spans="1:23" x14ac:dyDescent="0.3">
      <c r="A73" s="116" t="s">
        <v>520</v>
      </c>
      <c r="B73" s="117" t="s">
        <v>521</v>
      </c>
      <c r="C73" s="118">
        <v>0</v>
      </c>
      <c r="D73" s="119">
        <v>0</v>
      </c>
      <c r="E73" s="55">
        <v>0</v>
      </c>
      <c r="F73" s="75">
        <v>0</v>
      </c>
      <c r="G73" s="74">
        <v>0</v>
      </c>
      <c r="H73" s="75">
        <v>0</v>
      </c>
      <c r="I73" s="74">
        <v>0</v>
      </c>
      <c r="J73" s="75">
        <v>0</v>
      </c>
      <c r="K73" s="74">
        <v>0</v>
      </c>
      <c r="L73" s="75">
        <v>0</v>
      </c>
      <c r="M73" s="74">
        <v>0</v>
      </c>
      <c r="N73" s="75">
        <v>0</v>
      </c>
      <c r="O73" s="74">
        <v>2</v>
      </c>
      <c r="P73" s="75">
        <v>2</v>
      </c>
      <c r="Q73" s="74">
        <v>0</v>
      </c>
      <c r="R73" s="75">
        <v>0</v>
      </c>
      <c r="S73" s="74">
        <v>0</v>
      </c>
      <c r="T73" s="53">
        <v>0</v>
      </c>
      <c r="U73" s="121">
        <f t="shared" si="4"/>
        <v>2</v>
      </c>
      <c r="V73" s="122">
        <f t="shared" si="5"/>
        <v>2</v>
      </c>
      <c r="W73" s="123">
        <f t="shared" si="6"/>
        <v>4</v>
      </c>
    </row>
    <row r="74" spans="1:23" x14ac:dyDescent="0.3">
      <c r="A74" s="116" t="s">
        <v>522</v>
      </c>
      <c r="B74" s="117" t="s">
        <v>523</v>
      </c>
      <c r="C74" s="118">
        <v>0</v>
      </c>
      <c r="D74" s="119">
        <v>0</v>
      </c>
      <c r="E74" s="55">
        <v>0</v>
      </c>
      <c r="F74" s="75">
        <v>0</v>
      </c>
      <c r="G74" s="74">
        <v>0</v>
      </c>
      <c r="H74" s="75">
        <v>0</v>
      </c>
      <c r="I74" s="74">
        <v>0</v>
      </c>
      <c r="J74" s="75">
        <v>0</v>
      </c>
      <c r="K74" s="74">
        <v>0</v>
      </c>
      <c r="L74" s="75">
        <v>0</v>
      </c>
      <c r="M74" s="74">
        <v>0</v>
      </c>
      <c r="N74" s="75">
        <v>0</v>
      </c>
      <c r="O74" s="74">
        <v>1</v>
      </c>
      <c r="P74" s="75">
        <v>1</v>
      </c>
      <c r="Q74" s="74">
        <v>0</v>
      </c>
      <c r="R74" s="75">
        <v>0</v>
      </c>
      <c r="S74" s="74">
        <v>0</v>
      </c>
      <c r="T74" s="53">
        <v>0</v>
      </c>
      <c r="U74" s="121">
        <f t="shared" si="4"/>
        <v>1</v>
      </c>
      <c r="V74" s="122">
        <f t="shared" si="5"/>
        <v>1</v>
      </c>
      <c r="W74" s="123">
        <f t="shared" si="6"/>
        <v>2</v>
      </c>
    </row>
    <row r="75" spans="1:23" x14ac:dyDescent="0.3">
      <c r="A75" s="116" t="s">
        <v>524</v>
      </c>
      <c r="B75" s="117" t="s">
        <v>525</v>
      </c>
      <c r="C75" s="118">
        <v>0</v>
      </c>
      <c r="D75" s="119">
        <v>0</v>
      </c>
      <c r="E75" s="55">
        <v>0</v>
      </c>
      <c r="F75" s="75">
        <v>0</v>
      </c>
      <c r="G75" s="74">
        <v>0</v>
      </c>
      <c r="H75" s="75">
        <v>0</v>
      </c>
      <c r="I75" s="74">
        <v>0</v>
      </c>
      <c r="J75" s="75">
        <v>0</v>
      </c>
      <c r="K75" s="74">
        <v>0</v>
      </c>
      <c r="L75" s="75">
        <v>0</v>
      </c>
      <c r="M75" s="74">
        <v>0</v>
      </c>
      <c r="N75" s="75">
        <v>0</v>
      </c>
      <c r="O75" s="74">
        <v>2</v>
      </c>
      <c r="P75" s="75">
        <v>1</v>
      </c>
      <c r="Q75" s="74">
        <v>0</v>
      </c>
      <c r="R75" s="75">
        <v>0</v>
      </c>
      <c r="S75" s="74">
        <v>0</v>
      </c>
      <c r="T75" s="53">
        <v>0</v>
      </c>
      <c r="U75" s="121">
        <f t="shared" si="4"/>
        <v>2</v>
      </c>
      <c r="V75" s="122">
        <f t="shared" si="5"/>
        <v>1</v>
      </c>
      <c r="W75" s="123">
        <f t="shared" si="6"/>
        <v>3</v>
      </c>
    </row>
    <row r="76" spans="1:23" x14ac:dyDescent="0.3">
      <c r="A76" s="116" t="s">
        <v>526</v>
      </c>
      <c r="B76" s="117" t="s">
        <v>527</v>
      </c>
      <c r="C76" s="118">
        <v>0</v>
      </c>
      <c r="D76" s="119">
        <v>0</v>
      </c>
      <c r="E76" s="55">
        <v>0</v>
      </c>
      <c r="F76" s="75">
        <v>0</v>
      </c>
      <c r="G76" s="74">
        <v>0</v>
      </c>
      <c r="H76" s="75">
        <v>0</v>
      </c>
      <c r="I76" s="74">
        <v>0</v>
      </c>
      <c r="J76" s="75">
        <v>0</v>
      </c>
      <c r="K76" s="74">
        <v>0</v>
      </c>
      <c r="L76" s="75">
        <v>0</v>
      </c>
      <c r="M76" s="74">
        <v>0</v>
      </c>
      <c r="N76" s="75">
        <v>0</v>
      </c>
      <c r="O76" s="74">
        <v>0</v>
      </c>
      <c r="P76" s="75">
        <v>1</v>
      </c>
      <c r="Q76" s="74">
        <v>0</v>
      </c>
      <c r="R76" s="75">
        <v>0</v>
      </c>
      <c r="S76" s="74">
        <v>0</v>
      </c>
      <c r="T76" s="53">
        <v>0</v>
      </c>
      <c r="U76" s="121">
        <f t="shared" si="4"/>
        <v>0</v>
      </c>
      <c r="V76" s="122">
        <f t="shared" si="5"/>
        <v>1</v>
      </c>
      <c r="W76" s="123">
        <f t="shared" si="6"/>
        <v>1</v>
      </c>
    </row>
    <row r="77" spans="1:23" x14ac:dyDescent="0.3">
      <c r="A77" s="116" t="s">
        <v>528</v>
      </c>
      <c r="B77" s="117" t="s">
        <v>529</v>
      </c>
      <c r="C77" s="118">
        <v>0</v>
      </c>
      <c r="D77" s="119">
        <v>0</v>
      </c>
      <c r="E77" s="55">
        <v>0</v>
      </c>
      <c r="F77" s="75">
        <v>0</v>
      </c>
      <c r="G77" s="74">
        <v>0</v>
      </c>
      <c r="H77" s="75">
        <v>0</v>
      </c>
      <c r="I77" s="74">
        <v>0</v>
      </c>
      <c r="J77" s="75">
        <v>0</v>
      </c>
      <c r="K77" s="74">
        <v>0</v>
      </c>
      <c r="L77" s="75">
        <v>0</v>
      </c>
      <c r="M77" s="74">
        <v>0</v>
      </c>
      <c r="N77" s="75">
        <v>0</v>
      </c>
      <c r="O77" s="74">
        <v>1</v>
      </c>
      <c r="P77" s="75">
        <v>0</v>
      </c>
      <c r="Q77" s="74">
        <v>0</v>
      </c>
      <c r="R77" s="75">
        <v>0</v>
      </c>
      <c r="S77" s="74">
        <v>0</v>
      </c>
      <c r="T77" s="53">
        <v>0</v>
      </c>
      <c r="U77" s="121">
        <f t="shared" si="4"/>
        <v>1</v>
      </c>
      <c r="V77" s="122">
        <f t="shared" si="5"/>
        <v>0</v>
      </c>
      <c r="W77" s="123">
        <f t="shared" si="6"/>
        <v>1</v>
      </c>
    </row>
    <row r="78" spans="1:23" x14ac:dyDescent="0.3">
      <c r="A78" s="116" t="s">
        <v>530</v>
      </c>
      <c r="B78" s="117" t="s">
        <v>531</v>
      </c>
      <c r="C78" s="118">
        <v>0</v>
      </c>
      <c r="D78" s="119">
        <v>0</v>
      </c>
      <c r="E78" s="55">
        <v>0</v>
      </c>
      <c r="F78" s="75">
        <v>0</v>
      </c>
      <c r="G78" s="74">
        <v>0</v>
      </c>
      <c r="H78" s="75">
        <v>0</v>
      </c>
      <c r="I78" s="74">
        <v>0</v>
      </c>
      <c r="J78" s="75">
        <v>0</v>
      </c>
      <c r="K78" s="74">
        <v>0</v>
      </c>
      <c r="L78" s="75">
        <v>0</v>
      </c>
      <c r="M78" s="74">
        <v>0</v>
      </c>
      <c r="N78" s="75">
        <v>0</v>
      </c>
      <c r="O78" s="74">
        <v>0</v>
      </c>
      <c r="P78" s="75">
        <v>1</v>
      </c>
      <c r="Q78" s="74">
        <v>0</v>
      </c>
      <c r="R78" s="75">
        <v>0</v>
      </c>
      <c r="S78" s="74">
        <v>0</v>
      </c>
      <c r="T78" s="53">
        <v>0</v>
      </c>
      <c r="U78" s="121">
        <f t="shared" si="4"/>
        <v>0</v>
      </c>
      <c r="V78" s="122">
        <f t="shared" si="5"/>
        <v>1</v>
      </c>
      <c r="W78" s="123">
        <f t="shared" si="6"/>
        <v>1</v>
      </c>
    </row>
    <row r="79" spans="1:23" x14ac:dyDescent="0.3">
      <c r="A79" s="116" t="s">
        <v>532</v>
      </c>
      <c r="B79" s="117" t="s">
        <v>533</v>
      </c>
      <c r="C79" s="118">
        <v>0</v>
      </c>
      <c r="D79" s="119">
        <v>0</v>
      </c>
      <c r="E79" s="55">
        <v>1</v>
      </c>
      <c r="F79" s="75">
        <v>5</v>
      </c>
      <c r="G79" s="74">
        <v>0</v>
      </c>
      <c r="H79" s="75">
        <v>0</v>
      </c>
      <c r="I79" s="74">
        <v>1</v>
      </c>
      <c r="J79" s="75">
        <v>2</v>
      </c>
      <c r="K79" s="74">
        <v>5</v>
      </c>
      <c r="L79" s="75">
        <v>7</v>
      </c>
      <c r="M79" s="74">
        <v>0</v>
      </c>
      <c r="N79" s="75">
        <v>0</v>
      </c>
      <c r="O79" s="74">
        <v>9</v>
      </c>
      <c r="P79" s="75">
        <v>10</v>
      </c>
      <c r="Q79" s="74">
        <v>0</v>
      </c>
      <c r="R79" s="75">
        <v>0</v>
      </c>
      <c r="S79" s="74">
        <v>0</v>
      </c>
      <c r="T79" s="53">
        <v>0</v>
      </c>
      <c r="U79" s="121">
        <f t="shared" si="4"/>
        <v>16</v>
      </c>
      <c r="V79" s="122">
        <f t="shared" si="5"/>
        <v>24</v>
      </c>
      <c r="W79" s="123">
        <f t="shared" si="6"/>
        <v>40</v>
      </c>
    </row>
    <row r="80" spans="1:23" x14ac:dyDescent="0.3">
      <c r="A80" s="116" t="s">
        <v>534</v>
      </c>
      <c r="B80" s="117" t="s">
        <v>535</v>
      </c>
      <c r="C80" s="118">
        <v>0</v>
      </c>
      <c r="D80" s="119">
        <v>0</v>
      </c>
      <c r="E80" s="55">
        <v>0</v>
      </c>
      <c r="F80" s="75">
        <v>0</v>
      </c>
      <c r="G80" s="74">
        <v>0</v>
      </c>
      <c r="H80" s="75">
        <v>0</v>
      </c>
      <c r="I80" s="74">
        <v>1</v>
      </c>
      <c r="J80" s="75">
        <v>0</v>
      </c>
      <c r="K80" s="74">
        <v>0</v>
      </c>
      <c r="L80" s="75">
        <v>1</v>
      </c>
      <c r="M80" s="74">
        <v>0</v>
      </c>
      <c r="N80" s="75">
        <v>0</v>
      </c>
      <c r="O80" s="74">
        <v>8</v>
      </c>
      <c r="P80" s="75">
        <v>9</v>
      </c>
      <c r="Q80" s="74">
        <v>0</v>
      </c>
      <c r="R80" s="75">
        <v>0</v>
      </c>
      <c r="S80" s="74">
        <v>0</v>
      </c>
      <c r="T80" s="53">
        <v>0</v>
      </c>
      <c r="U80" s="121">
        <f t="shared" si="4"/>
        <v>9</v>
      </c>
      <c r="V80" s="122">
        <f t="shared" si="5"/>
        <v>10</v>
      </c>
      <c r="W80" s="123">
        <f t="shared" si="6"/>
        <v>19</v>
      </c>
    </row>
    <row r="81" spans="1:23" x14ac:dyDescent="0.3">
      <c r="A81" s="116" t="s">
        <v>536</v>
      </c>
      <c r="B81" s="117" t="s">
        <v>537</v>
      </c>
      <c r="C81" s="118">
        <v>0</v>
      </c>
      <c r="D81" s="119">
        <v>0</v>
      </c>
      <c r="E81" s="55">
        <v>0</v>
      </c>
      <c r="F81" s="75">
        <v>0</v>
      </c>
      <c r="G81" s="74">
        <v>0</v>
      </c>
      <c r="H81" s="75">
        <v>0</v>
      </c>
      <c r="I81" s="74">
        <v>0</v>
      </c>
      <c r="J81" s="75">
        <v>0</v>
      </c>
      <c r="K81" s="74">
        <v>0</v>
      </c>
      <c r="L81" s="75">
        <v>0</v>
      </c>
      <c r="M81" s="74">
        <v>0</v>
      </c>
      <c r="N81" s="75">
        <v>0</v>
      </c>
      <c r="O81" s="74">
        <v>2</v>
      </c>
      <c r="P81" s="75">
        <v>5</v>
      </c>
      <c r="Q81" s="74">
        <v>0</v>
      </c>
      <c r="R81" s="75">
        <v>2</v>
      </c>
      <c r="S81" s="74">
        <v>1</v>
      </c>
      <c r="T81" s="53">
        <v>0</v>
      </c>
      <c r="U81" s="121">
        <f t="shared" si="4"/>
        <v>3</v>
      </c>
      <c r="V81" s="122">
        <f t="shared" si="5"/>
        <v>7</v>
      </c>
      <c r="W81" s="123">
        <f t="shared" si="6"/>
        <v>10</v>
      </c>
    </row>
    <row r="82" spans="1:23" ht="15" thickBot="1" x14ac:dyDescent="0.35">
      <c r="A82" s="124" t="s">
        <v>538</v>
      </c>
      <c r="B82" s="125" t="s">
        <v>539</v>
      </c>
      <c r="C82" s="126">
        <v>0</v>
      </c>
      <c r="D82" s="127">
        <v>0</v>
      </c>
      <c r="E82" s="128">
        <v>0</v>
      </c>
      <c r="F82" s="73">
        <v>0</v>
      </c>
      <c r="G82" s="72">
        <v>0</v>
      </c>
      <c r="H82" s="73">
        <v>0</v>
      </c>
      <c r="I82" s="72">
        <v>0</v>
      </c>
      <c r="J82" s="73">
        <v>0</v>
      </c>
      <c r="K82" s="72">
        <v>0</v>
      </c>
      <c r="L82" s="73">
        <v>0</v>
      </c>
      <c r="M82" s="72">
        <v>0</v>
      </c>
      <c r="N82" s="73">
        <v>0</v>
      </c>
      <c r="O82" s="72">
        <v>3</v>
      </c>
      <c r="P82" s="73">
        <v>3</v>
      </c>
      <c r="Q82" s="72">
        <v>0</v>
      </c>
      <c r="R82" s="73">
        <v>0</v>
      </c>
      <c r="S82" s="72">
        <v>0</v>
      </c>
      <c r="T82" s="129">
        <v>0</v>
      </c>
      <c r="U82" s="130">
        <f t="shared" si="4"/>
        <v>3</v>
      </c>
      <c r="V82" s="131">
        <f t="shared" si="5"/>
        <v>3</v>
      </c>
      <c r="W82" s="132">
        <f t="shared" si="6"/>
        <v>6</v>
      </c>
    </row>
  </sheetData>
  <mergeCells count="12">
    <mergeCell ref="U1:W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25" right="0.25" top="0.75" bottom="0.75" header="0.3" footer="0.3"/>
  <pageSetup scale="74" fitToHeight="0" orientation="landscape" r:id="rId1"/>
  <headerFooter>
    <oddHeader>&amp;C&amp;"+,Bold"&amp;10&amp;KC00000Southern Illinois University Edwardsville
County of Origin of First-time Freshmen from Illinois - Fall 2016
by Race/Ethnic category and Gender - IBHE Table 9</oddHeader>
    <oddFooter>&amp;R&amp;"-,Italic"&amp;9&amp;K01+033Office of Institutional Research and Studies
October 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opLeftCell="C1" zoomScaleNormal="100" workbookViewId="0">
      <selection activeCell="X50" sqref="X50"/>
    </sheetView>
  </sheetViews>
  <sheetFormatPr defaultColWidth="31.88671875" defaultRowHeight="13.8" x14ac:dyDescent="0.3"/>
  <cols>
    <col min="1" max="1" width="7" style="1" bestFit="1" customWidth="1"/>
    <col min="2" max="2" width="33.109375" style="1" bestFit="1" customWidth="1"/>
    <col min="3" max="22" width="7.21875" style="1" customWidth="1"/>
    <col min="23" max="23" width="5.44140625" style="1" bestFit="1" customWidth="1"/>
    <col min="24" max="16384" width="31.88671875" style="1"/>
  </cols>
  <sheetData>
    <row r="1" spans="1:23" ht="41.4" customHeight="1" x14ac:dyDescent="0.3">
      <c r="A1" s="316" t="s">
        <v>540</v>
      </c>
      <c r="B1" s="318" t="s">
        <v>541</v>
      </c>
      <c r="C1" s="320" t="s">
        <v>376</v>
      </c>
      <c r="D1" s="321"/>
      <c r="E1" s="322" t="s">
        <v>202</v>
      </c>
      <c r="F1" s="322"/>
      <c r="G1" s="320" t="s">
        <v>378</v>
      </c>
      <c r="H1" s="321"/>
      <c r="I1" s="322" t="s">
        <v>200</v>
      </c>
      <c r="J1" s="322"/>
      <c r="K1" s="320" t="s">
        <v>229</v>
      </c>
      <c r="L1" s="321"/>
      <c r="M1" s="322" t="s">
        <v>198</v>
      </c>
      <c r="N1" s="322"/>
      <c r="O1" s="320" t="s">
        <v>197</v>
      </c>
      <c r="P1" s="321"/>
      <c r="Q1" s="322" t="s">
        <v>196</v>
      </c>
      <c r="R1" s="322"/>
      <c r="S1" s="320" t="s">
        <v>195</v>
      </c>
      <c r="T1" s="322"/>
      <c r="U1" s="313" t="s">
        <v>227</v>
      </c>
      <c r="V1" s="314"/>
      <c r="W1" s="315"/>
    </row>
    <row r="2" spans="1:23" x14ac:dyDescent="0.3">
      <c r="A2" s="317"/>
      <c r="B2" s="319"/>
      <c r="C2" s="133" t="s">
        <v>192</v>
      </c>
      <c r="D2" s="134" t="s">
        <v>191</v>
      </c>
      <c r="E2" s="133" t="s">
        <v>192</v>
      </c>
      <c r="F2" s="135" t="s">
        <v>191</v>
      </c>
      <c r="G2" s="134" t="s">
        <v>192</v>
      </c>
      <c r="H2" s="134" t="s">
        <v>191</v>
      </c>
      <c r="I2" s="133" t="s">
        <v>192</v>
      </c>
      <c r="J2" s="135" t="s">
        <v>191</v>
      </c>
      <c r="K2" s="134" t="s">
        <v>192</v>
      </c>
      <c r="L2" s="134" t="s">
        <v>191</v>
      </c>
      <c r="M2" s="133" t="s">
        <v>192</v>
      </c>
      <c r="N2" s="135" t="s">
        <v>191</v>
      </c>
      <c r="O2" s="134" t="s">
        <v>192</v>
      </c>
      <c r="P2" s="134" t="s">
        <v>191</v>
      </c>
      <c r="Q2" s="133" t="s">
        <v>192</v>
      </c>
      <c r="R2" s="135" t="s">
        <v>191</v>
      </c>
      <c r="S2" s="134" t="s">
        <v>192</v>
      </c>
      <c r="T2" s="134" t="s">
        <v>191</v>
      </c>
      <c r="U2" s="136" t="s">
        <v>192</v>
      </c>
      <c r="V2" s="137" t="s">
        <v>191</v>
      </c>
      <c r="W2" s="138" t="s">
        <v>225</v>
      </c>
    </row>
    <row r="3" spans="1:23" x14ac:dyDescent="0.3">
      <c r="A3" s="323" t="s">
        <v>542</v>
      </c>
      <c r="B3" s="324"/>
      <c r="C3" s="139">
        <f t="shared" ref="C3:W3" si="0">C4+C14+C53+C71+C73</f>
        <v>22</v>
      </c>
      <c r="D3" s="140">
        <f t="shared" si="0"/>
        <v>19</v>
      </c>
      <c r="E3" s="139">
        <f t="shared" si="0"/>
        <v>31</v>
      </c>
      <c r="F3" s="141">
        <f t="shared" si="0"/>
        <v>26</v>
      </c>
      <c r="G3" s="140">
        <f t="shared" si="0"/>
        <v>4</v>
      </c>
      <c r="H3" s="140">
        <f t="shared" si="0"/>
        <v>3</v>
      </c>
      <c r="I3" s="139">
        <f t="shared" si="0"/>
        <v>13</v>
      </c>
      <c r="J3" s="141">
        <f t="shared" si="0"/>
        <v>11</v>
      </c>
      <c r="K3" s="140">
        <f t="shared" si="0"/>
        <v>46</v>
      </c>
      <c r="L3" s="140">
        <f t="shared" si="0"/>
        <v>100</v>
      </c>
      <c r="M3" s="139">
        <f t="shared" si="0"/>
        <v>1</v>
      </c>
      <c r="N3" s="141">
        <f t="shared" si="0"/>
        <v>2</v>
      </c>
      <c r="O3" s="140">
        <f t="shared" si="0"/>
        <v>509</v>
      </c>
      <c r="P3" s="140">
        <f t="shared" si="0"/>
        <v>559</v>
      </c>
      <c r="Q3" s="139">
        <f t="shared" si="0"/>
        <v>15</v>
      </c>
      <c r="R3" s="141">
        <f t="shared" si="0"/>
        <v>18</v>
      </c>
      <c r="S3" s="140">
        <f t="shared" si="0"/>
        <v>12</v>
      </c>
      <c r="T3" s="140">
        <f t="shared" si="0"/>
        <v>12</v>
      </c>
      <c r="U3" s="139">
        <f t="shared" si="0"/>
        <v>653</v>
      </c>
      <c r="V3" s="140">
        <f t="shared" si="0"/>
        <v>750</v>
      </c>
      <c r="W3" s="142">
        <f t="shared" si="0"/>
        <v>1403</v>
      </c>
    </row>
    <row r="4" spans="1:23" x14ac:dyDescent="0.3">
      <c r="A4" s="325" t="s">
        <v>543</v>
      </c>
      <c r="B4" s="326"/>
      <c r="C4" s="143">
        <f>SUM(C5:C13)</f>
        <v>0</v>
      </c>
      <c r="D4" s="144">
        <f t="shared" ref="D4:T4" si="1">SUM(D5:D13)</f>
        <v>0</v>
      </c>
      <c r="E4" s="143">
        <f t="shared" si="1"/>
        <v>2</v>
      </c>
      <c r="F4" s="145">
        <f t="shared" si="1"/>
        <v>3</v>
      </c>
      <c r="G4" s="144">
        <f t="shared" si="1"/>
        <v>0</v>
      </c>
      <c r="H4" s="144">
        <f t="shared" si="1"/>
        <v>0</v>
      </c>
      <c r="I4" s="143">
        <f t="shared" si="1"/>
        <v>2</v>
      </c>
      <c r="J4" s="145">
        <f t="shared" si="1"/>
        <v>3</v>
      </c>
      <c r="K4" s="144">
        <f t="shared" si="1"/>
        <v>3</v>
      </c>
      <c r="L4" s="144">
        <f t="shared" si="1"/>
        <v>12</v>
      </c>
      <c r="M4" s="143">
        <f t="shared" si="1"/>
        <v>0</v>
      </c>
      <c r="N4" s="145">
        <f t="shared" si="1"/>
        <v>0</v>
      </c>
      <c r="O4" s="144">
        <f t="shared" si="1"/>
        <v>23</v>
      </c>
      <c r="P4" s="144">
        <f t="shared" si="1"/>
        <v>36</v>
      </c>
      <c r="Q4" s="143">
        <f t="shared" si="1"/>
        <v>1</v>
      </c>
      <c r="R4" s="145">
        <f t="shared" si="1"/>
        <v>0</v>
      </c>
      <c r="S4" s="144">
        <f t="shared" si="1"/>
        <v>0</v>
      </c>
      <c r="T4" s="144">
        <f t="shared" si="1"/>
        <v>0</v>
      </c>
      <c r="U4" s="146">
        <f>C4+E4+G4+I4+K4+M4+O4+Q4+S4</f>
        <v>31</v>
      </c>
      <c r="V4" s="147">
        <f>D4+F4+H4+J4+L4+N4+P4+R4+T4</f>
        <v>54</v>
      </c>
      <c r="W4" s="148">
        <f>U4+V4</f>
        <v>85</v>
      </c>
    </row>
    <row r="5" spans="1:23" x14ac:dyDescent="0.3">
      <c r="A5" s="149" t="s">
        <v>544</v>
      </c>
      <c r="B5" s="150" t="s">
        <v>545</v>
      </c>
      <c r="C5" s="151">
        <v>0</v>
      </c>
      <c r="D5" s="152">
        <v>0</v>
      </c>
      <c r="E5" s="151">
        <v>0</v>
      </c>
      <c r="F5" s="153">
        <v>0</v>
      </c>
      <c r="G5" s="152">
        <v>0</v>
      </c>
      <c r="H5" s="152">
        <v>0</v>
      </c>
      <c r="I5" s="151">
        <v>0</v>
      </c>
      <c r="J5" s="153">
        <v>0</v>
      </c>
      <c r="K5" s="152">
        <v>0</v>
      </c>
      <c r="L5" s="152">
        <v>1</v>
      </c>
      <c r="M5" s="151">
        <v>0</v>
      </c>
      <c r="N5" s="153">
        <v>0</v>
      </c>
      <c r="O5" s="152">
        <v>0</v>
      </c>
      <c r="P5" s="152">
        <v>0</v>
      </c>
      <c r="Q5" s="151">
        <v>0</v>
      </c>
      <c r="R5" s="153">
        <v>0</v>
      </c>
      <c r="S5" s="152">
        <v>0</v>
      </c>
      <c r="T5" s="152">
        <v>0</v>
      </c>
      <c r="U5" s="154">
        <f t="shared" ref="U5:V68" si="2">C5+E5+G5+I5+K5+M5+O5+Q5+S5</f>
        <v>0</v>
      </c>
      <c r="V5" s="155">
        <f t="shared" si="2"/>
        <v>1</v>
      </c>
      <c r="W5" s="156">
        <f t="shared" ref="W5:W68" si="3">U5+V5</f>
        <v>1</v>
      </c>
    </row>
    <row r="6" spans="1:23" x14ac:dyDescent="0.3">
      <c r="A6" s="149" t="s">
        <v>546</v>
      </c>
      <c r="B6" s="150" t="s">
        <v>547</v>
      </c>
      <c r="C6" s="151">
        <v>0</v>
      </c>
      <c r="D6" s="152">
        <v>0</v>
      </c>
      <c r="E6" s="151">
        <v>0</v>
      </c>
      <c r="F6" s="153">
        <v>0</v>
      </c>
      <c r="G6" s="152">
        <v>0</v>
      </c>
      <c r="H6" s="152">
        <v>0</v>
      </c>
      <c r="I6" s="151">
        <v>0</v>
      </c>
      <c r="J6" s="153">
        <v>0</v>
      </c>
      <c r="K6" s="152">
        <v>2</v>
      </c>
      <c r="L6" s="152">
        <v>1</v>
      </c>
      <c r="M6" s="151">
        <v>0</v>
      </c>
      <c r="N6" s="153">
        <v>0</v>
      </c>
      <c r="O6" s="152">
        <v>2</v>
      </c>
      <c r="P6" s="152">
        <v>8</v>
      </c>
      <c r="Q6" s="151">
        <v>0</v>
      </c>
      <c r="R6" s="153">
        <v>0</v>
      </c>
      <c r="S6" s="152">
        <v>0</v>
      </c>
      <c r="T6" s="152">
        <v>0</v>
      </c>
      <c r="U6" s="154">
        <f t="shared" si="2"/>
        <v>4</v>
      </c>
      <c r="V6" s="155">
        <f t="shared" si="2"/>
        <v>9</v>
      </c>
      <c r="W6" s="156">
        <f t="shared" si="3"/>
        <v>13</v>
      </c>
    </row>
    <row r="7" spans="1:23" x14ac:dyDescent="0.3">
      <c r="A7" s="149" t="s">
        <v>548</v>
      </c>
      <c r="B7" s="150" t="s">
        <v>549</v>
      </c>
      <c r="C7" s="151">
        <v>0</v>
      </c>
      <c r="D7" s="152">
        <v>0</v>
      </c>
      <c r="E7" s="151">
        <v>0</v>
      </c>
      <c r="F7" s="153">
        <v>0</v>
      </c>
      <c r="G7" s="152">
        <v>0</v>
      </c>
      <c r="H7" s="152">
        <v>0</v>
      </c>
      <c r="I7" s="151">
        <v>1</v>
      </c>
      <c r="J7" s="153">
        <v>1</v>
      </c>
      <c r="K7" s="152">
        <v>0</v>
      </c>
      <c r="L7" s="152">
        <v>1</v>
      </c>
      <c r="M7" s="151">
        <v>0</v>
      </c>
      <c r="N7" s="153">
        <v>0</v>
      </c>
      <c r="O7" s="152">
        <v>4</v>
      </c>
      <c r="P7" s="152">
        <v>3</v>
      </c>
      <c r="Q7" s="151">
        <v>0</v>
      </c>
      <c r="R7" s="153">
        <v>0</v>
      </c>
      <c r="S7" s="152">
        <v>0</v>
      </c>
      <c r="T7" s="152">
        <v>0</v>
      </c>
      <c r="U7" s="154">
        <f t="shared" si="2"/>
        <v>5</v>
      </c>
      <c r="V7" s="155">
        <f t="shared" si="2"/>
        <v>5</v>
      </c>
      <c r="W7" s="156">
        <f t="shared" si="3"/>
        <v>10</v>
      </c>
    </row>
    <row r="8" spans="1:23" x14ac:dyDescent="0.3">
      <c r="A8" s="149" t="s">
        <v>550</v>
      </c>
      <c r="B8" s="150" t="s">
        <v>551</v>
      </c>
      <c r="C8" s="151">
        <v>0</v>
      </c>
      <c r="D8" s="152">
        <v>0</v>
      </c>
      <c r="E8" s="151">
        <v>0</v>
      </c>
      <c r="F8" s="153">
        <v>0</v>
      </c>
      <c r="G8" s="152">
        <v>0</v>
      </c>
      <c r="H8" s="152">
        <v>0</v>
      </c>
      <c r="I8" s="151">
        <v>0</v>
      </c>
      <c r="J8" s="153">
        <v>0</v>
      </c>
      <c r="K8" s="152">
        <v>0</v>
      </c>
      <c r="L8" s="152">
        <v>1</v>
      </c>
      <c r="M8" s="151">
        <v>0</v>
      </c>
      <c r="N8" s="153">
        <v>0</v>
      </c>
      <c r="O8" s="152">
        <v>1</v>
      </c>
      <c r="P8" s="152">
        <v>0</v>
      </c>
      <c r="Q8" s="151">
        <v>0</v>
      </c>
      <c r="R8" s="153">
        <v>0</v>
      </c>
      <c r="S8" s="152">
        <v>0</v>
      </c>
      <c r="T8" s="152">
        <v>0</v>
      </c>
      <c r="U8" s="154">
        <f t="shared" si="2"/>
        <v>1</v>
      </c>
      <c r="V8" s="155">
        <f t="shared" si="2"/>
        <v>1</v>
      </c>
      <c r="W8" s="156">
        <f t="shared" si="3"/>
        <v>2</v>
      </c>
    </row>
    <row r="9" spans="1:23" x14ac:dyDescent="0.3">
      <c r="A9" s="149" t="s">
        <v>552</v>
      </c>
      <c r="B9" s="157" t="s">
        <v>553</v>
      </c>
      <c r="C9" s="151">
        <v>0</v>
      </c>
      <c r="D9" s="152">
        <v>0</v>
      </c>
      <c r="E9" s="151">
        <v>1</v>
      </c>
      <c r="F9" s="153">
        <v>2</v>
      </c>
      <c r="G9" s="152">
        <v>0</v>
      </c>
      <c r="H9" s="152">
        <v>0</v>
      </c>
      <c r="I9" s="151">
        <v>0</v>
      </c>
      <c r="J9" s="153">
        <v>0</v>
      </c>
      <c r="K9" s="152">
        <v>1</v>
      </c>
      <c r="L9" s="152">
        <v>2</v>
      </c>
      <c r="M9" s="151">
        <v>0</v>
      </c>
      <c r="N9" s="153">
        <v>0</v>
      </c>
      <c r="O9" s="152">
        <v>9</v>
      </c>
      <c r="P9" s="152">
        <v>20</v>
      </c>
      <c r="Q9" s="151">
        <v>1</v>
      </c>
      <c r="R9" s="153">
        <v>0</v>
      </c>
      <c r="S9" s="152">
        <v>0</v>
      </c>
      <c r="T9" s="152">
        <v>0</v>
      </c>
      <c r="U9" s="154">
        <f t="shared" si="2"/>
        <v>12</v>
      </c>
      <c r="V9" s="155">
        <f t="shared" si="2"/>
        <v>24</v>
      </c>
      <c r="W9" s="156">
        <f t="shared" si="3"/>
        <v>36</v>
      </c>
    </row>
    <row r="10" spans="1:23" x14ac:dyDescent="0.3">
      <c r="A10" s="149" t="s">
        <v>554</v>
      </c>
      <c r="B10" s="150" t="s">
        <v>555</v>
      </c>
      <c r="C10" s="151">
        <v>0</v>
      </c>
      <c r="D10" s="152">
        <v>0</v>
      </c>
      <c r="E10" s="151">
        <v>0</v>
      </c>
      <c r="F10" s="153">
        <v>1</v>
      </c>
      <c r="G10" s="152">
        <v>0</v>
      </c>
      <c r="H10" s="152">
        <v>0</v>
      </c>
      <c r="I10" s="151">
        <v>0</v>
      </c>
      <c r="J10" s="153">
        <v>0</v>
      </c>
      <c r="K10" s="152">
        <v>0</v>
      </c>
      <c r="L10" s="152">
        <v>3</v>
      </c>
      <c r="M10" s="151">
        <v>0</v>
      </c>
      <c r="N10" s="153">
        <v>0</v>
      </c>
      <c r="O10" s="152">
        <v>2</v>
      </c>
      <c r="P10" s="152">
        <v>0</v>
      </c>
      <c r="Q10" s="151">
        <v>0</v>
      </c>
      <c r="R10" s="153">
        <v>0</v>
      </c>
      <c r="S10" s="152">
        <v>0</v>
      </c>
      <c r="T10" s="152">
        <v>0</v>
      </c>
      <c r="U10" s="154">
        <f t="shared" si="2"/>
        <v>2</v>
      </c>
      <c r="V10" s="155">
        <f t="shared" si="2"/>
        <v>4</v>
      </c>
      <c r="W10" s="156">
        <f t="shared" si="3"/>
        <v>6</v>
      </c>
    </row>
    <row r="11" spans="1:23" x14ac:dyDescent="0.3">
      <c r="A11" s="149" t="s">
        <v>556</v>
      </c>
      <c r="B11" s="150" t="s">
        <v>557</v>
      </c>
      <c r="C11" s="151">
        <v>0</v>
      </c>
      <c r="D11" s="152">
        <v>0</v>
      </c>
      <c r="E11" s="151">
        <v>1</v>
      </c>
      <c r="F11" s="153">
        <v>0</v>
      </c>
      <c r="G11" s="152">
        <v>0</v>
      </c>
      <c r="H11" s="152">
        <v>0</v>
      </c>
      <c r="I11" s="151">
        <v>0</v>
      </c>
      <c r="J11" s="153">
        <v>0</v>
      </c>
      <c r="K11" s="152">
        <v>0</v>
      </c>
      <c r="L11" s="152">
        <v>1</v>
      </c>
      <c r="M11" s="151">
        <v>0</v>
      </c>
      <c r="N11" s="153">
        <v>0</v>
      </c>
      <c r="O11" s="152">
        <v>0</v>
      </c>
      <c r="P11" s="152">
        <v>1</v>
      </c>
      <c r="Q11" s="151">
        <v>0</v>
      </c>
      <c r="R11" s="153">
        <v>0</v>
      </c>
      <c r="S11" s="152">
        <v>0</v>
      </c>
      <c r="T11" s="152">
        <v>0</v>
      </c>
      <c r="U11" s="154">
        <f t="shared" si="2"/>
        <v>1</v>
      </c>
      <c r="V11" s="155">
        <f t="shared" si="2"/>
        <v>2</v>
      </c>
      <c r="W11" s="156">
        <f t="shared" si="3"/>
        <v>3</v>
      </c>
    </row>
    <row r="12" spans="1:23" x14ac:dyDescent="0.3">
      <c r="A12" s="149" t="s">
        <v>558</v>
      </c>
      <c r="B12" s="157" t="s">
        <v>559</v>
      </c>
      <c r="C12" s="151">
        <v>0</v>
      </c>
      <c r="D12" s="152">
        <v>0</v>
      </c>
      <c r="E12" s="151">
        <v>0</v>
      </c>
      <c r="F12" s="153">
        <v>0</v>
      </c>
      <c r="G12" s="152">
        <v>0</v>
      </c>
      <c r="H12" s="152">
        <v>0</v>
      </c>
      <c r="I12" s="151">
        <v>1</v>
      </c>
      <c r="J12" s="153">
        <v>2</v>
      </c>
      <c r="K12" s="152">
        <v>0</v>
      </c>
      <c r="L12" s="152">
        <v>0</v>
      </c>
      <c r="M12" s="151">
        <v>0</v>
      </c>
      <c r="N12" s="153">
        <v>0</v>
      </c>
      <c r="O12" s="152">
        <v>2</v>
      </c>
      <c r="P12" s="152">
        <v>2</v>
      </c>
      <c r="Q12" s="151">
        <v>0</v>
      </c>
      <c r="R12" s="153">
        <v>0</v>
      </c>
      <c r="S12" s="152">
        <v>0</v>
      </c>
      <c r="T12" s="152">
        <v>0</v>
      </c>
      <c r="U12" s="154">
        <f t="shared" si="2"/>
        <v>3</v>
      </c>
      <c r="V12" s="155">
        <f t="shared" si="2"/>
        <v>4</v>
      </c>
      <c r="W12" s="156">
        <f t="shared" si="3"/>
        <v>7</v>
      </c>
    </row>
    <row r="13" spans="1:23" x14ac:dyDescent="0.3">
      <c r="A13" s="149" t="s">
        <v>560</v>
      </c>
      <c r="B13" s="150" t="s">
        <v>561</v>
      </c>
      <c r="C13" s="151">
        <v>0</v>
      </c>
      <c r="D13" s="152">
        <v>0</v>
      </c>
      <c r="E13" s="151">
        <v>0</v>
      </c>
      <c r="F13" s="153">
        <v>0</v>
      </c>
      <c r="G13" s="152">
        <v>0</v>
      </c>
      <c r="H13" s="152">
        <v>0</v>
      </c>
      <c r="I13" s="151">
        <v>0</v>
      </c>
      <c r="J13" s="153">
        <v>0</v>
      </c>
      <c r="K13" s="152">
        <v>0</v>
      </c>
      <c r="L13" s="152">
        <v>2</v>
      </c>
      <c r="M13" s="151">
        <v>0</v>
      </c>
      <c r="N13" s="153">
        <v>0</v>
      </c>
      <c r="O13" s="152">
        <v>3</v>
      </c>
      <c r="P13" s="152">
        <v>2</v>
      </c>
      <c r="Q13" s="151">
        <v>0</v>
      </c>
      <c r="R13" s="153">
        <v>0</v>
      </c>
      <c r="S13" s="152">
        <v>0</v>
      </c>
      <c r="T13" s="152">
        <v>0</v>
      </c>
      <c r="U13" s="154">
        <f t="shared" si="2"/>
        <v>3</v>
      </c>
      <c r="V13" s="155">
        <f t="shared" si="2"/>
        <v>4</v>
      </c>
      <c r="W13" s="156">
        <f t="shared" si="3"/>
        <v>7</v>
      </c>
    </row>
    <row r="14" spans="1:23" x14ac:dyDescent="0.3">
      <c r="A14" s="327" t="s">
        <v>562</v>
      </c>
      <c r="B14" s="328"/>
      <c r="C14" s="158">
        <f t="shared" ref="C14:T14" si="4">SUM(C15:C52)</f>
        <v>0</v>
      </c>
      <c r="D14" s="159">
        <f t="shared" si="4"/>
        <v>0</v>
      </c>
      <c r="E14" s="158">
        <f t="shared" si="4"/>
        <v>22</v>
      </c>
      <c r="F14" s="160">
        <f t="shared" si="4"/>
        <v>11</v>
      </c>
      <c r="G14" s="159">
        <f t="shared" si="4"/>
        <v>3</v>
      </c>
      <c r="H14" s="159">
        <f t="shared" si="4"/>
        <v>2</v>
      </c>
      <c r="I14" s="158">
        <f t="shared" si="4"/>
        <v>6</v>
      </c>
      <c r="J14" s="160">
        <f t="shared" si="4"/>
        <v>5</v>
      </c>
      <c r="K14" s="159">
        <f t="shared" si="4"/>
        <v>24</v>
      </c>
      <c r="L14" s="159">
        <f t="shared" si="4"/>
        <v>52</v>
      </c>
      <c r="M14" s="158">
        <f t="shared" si="4"/>
        <v>1</v>
      </c>
      <c r="N14" s="160">
        <f t="shared" si="4"/>
        <v>2</v>
      </c>
      <c r="O14" s="159">
        <f t="shared" si="4"/>
        <v>351</v>
      </c>
      <c r="P14" s="159">
        <f t="shared" si="4"/>
        <v>390</v>
      </c>
      <c r="Q14" s="158">
        <f t="shared" si="4"/>
        <v>7</v>
      </c>
      <c r="R14" s="160">
        <f t="shared" si="4"/>
        <v>12</v>
      </c>
      <c r="S14" s="159">
        <f t="shared" si="4"/>
        <v>9</v>
      </c>
      <c r="T14" s="159">
        <f t="shared" si="4"/>
        <v>6</v>
      </c>
      <c r="U14" s="146">
        <f t="shared" si="2"/>
        <v>423</v>
      </c>
      <c r="V14" s="147">
        <f t="shared" si="2"/>
        <v>480</v>
      </c>
      <c r="W14" s="148">
        <f t="shared" si="3"/>
        <v>903</v>
      </c>
    </row>
    <row r="15" spans="1:23" x14ac:dyDescent="0.3">
      <c r="A15" s="149" t="s">
        <v>563</v>
      </c>
      <c r="B15" s="150" t="s">
        <v>564</v>
      </c>
      <c r="C15" s="151">
        <v>0</v>
      </c>
      <c r="D15" s="152">
        <v>0</v>
      </c>
      <c r="E15" s="151">
        <v>2</v>
      </c>
      <c r="F15" s="153">
        <v>0</v>
      </c>
      <c r="G15" s="152">
        <v>0</v>
      </c>
      <c r="H15" s="152">
        <v>0</v>
      </c>
      <c r="I15" s="151">
        <v>0</v>
      </c>
      <c r="J15" s="153">
        <v>0</v>
      </c>
      <c r="K15" s="152">
        <v>0</v>
      </c>
      <c r="L15" s="152">
        <v>0</v>
      </c>
      <c r="M15" s="151">
        <v>0</v>
      </c>
      <c r="N15" s="153">
        <v>0</v>
      </c>
      <c r="O15" s="152">
        <v>2</v>
      </c>
      <c r="P15" s="152">
        <v>3</v>
      </c>
      <c r="Q15" s="151">
        <v>0</v>
      </c>
      <c r="R15" s="153">
        <v>0</v>
      </c>
      <c r="S15" s="152">
        <v>0</v>
      </c>
      <c r="T15" s="152">
        <v>0</v>
      </c>
      <c r="U15" s="154">
        <f t="shared" si="2"/>
        <v>4</v>
      </c>
      <c r="V15" s="155">
        <f t="shared" si="2"/>
        <v>3</v>
      </c>
      <c r="W15" s="156">
        <f t="shared" si="3"/>
        <v>7</v>
      </c>
    </row>
    <row r="16" spans="1:23" x14ac:dyDescent="0.3">
      <c r="A16" s="149" t="s">
        <v>565</v>
      </c>
      <c r="B16" s="150" t="s">
        <v>566</v>
      </c>
      <c r="C16" s="151">
        <v>0</v>
      </c>
      <c r="D16" s="152">
        <v>0</v>
      </c>
      <c r="E16" s="151">
        <v>0</v>
      </c>
      <c r="F16" s="153">
        <v>0</v>
      </c>
      <c r="G16" s="152">
        <v>0</v>
      </c>
      <c r="H16" s="152">
        <v>0</v>
      </c>
      <c r="I16" s="151">
        <v>0</v>
      </c>
      <c r="J16" s="153">
        <v>0</v>
      </c>
      <c r="K16" s="152">
        <v>1</v>
      </c>
      <c r="L16" s="152">
        <v>1</v>
      </c>
      <c r="M16" s="151">
        <v>0</v>
      </c>
      <c r="N16" s="153">
        <v>0</v>
      </c>
      <c r="O16" s="152">
        <v>3</v>
      </c>
      <c r="P16" s="152">
        <v>3</v>
      </c>
      <c r="Q16" s="151">
        <v>0</v>
      </c>
      <c r="R16" s="153">
        <v>0</v>
      </c>
      <c r="S16" s="152">
        <v>0</v>
      </c>
      <c r="T16" s="152">
        <v>0</v>
      </c>
      <c r="U16" s="154">
        <f t="shared" si="2"/>
        <v>4</v>
      </c>
      <c r="V16" s="155">
        <f t="shared" si="2"/>
        <v>4</v>
      </c>
      <c r="W16" s="156">
        <f t="shared" si="3"/>
        <v>8</v>
      </c>
    </row>
    <row r="17" spans="1:23" x14ac:dyDescent="0.3">
      <c r="A17" s="149" t="s">
        <v>567</v>
      </c>
      <c r="B17" s="150" t="s">
        <v>568</v>
      </c>
      <c r="C17" s="151">
        <v>0</v>
      </c>
      <c r="D17" s="152">
        <v>0</v>
      </c>
      <c r="E17" s="151">
        <v>0</v>
      </c>
      <c r="F17" s="153">
        <v>1</v>
      </c>
      <c r="G17" s="152">
        <v>0</v>
      </c>
      <c r="H17" s="152">
        <v>0</v>
      </c>
      <c r="I17" s="151">
        <v>0</v>
      </c>
      <c r="J17" s="153">
        <v>0</v>
      </c>
      <c r="K17" s="152">
        <v>2</v>
      </c>
      <c r="L17" s="152">
        <v>8</v>
      </c>
      <c r="M17" s="151">
        <v>0</v>
      </c>
      <c r="N17" s="153">
        <v>0</v>
      </c>
      <c r="O17" s="152">
        <v>0</v>
      </c>
      <c r="P17" s="152">
        <v>2</v>
      </c>
      <c r="Q17" s="151">
        <v>0</v>
      </c>
      <c r="R17" s="153">
        <v>0</v>
      </c>
      <c r="S17" s="152">
        <v>0</v>
      </c>
      <c r="T17" s="152">
        <v>0</v>
      </c>
      <c r="U17" s="154">
        <f t="shared" si="2"/>
        <v>2</v>
      </c>
      <c r="V17" s="155">
        <f t="shared" si="2"/>
        <v>11</v>
      </c>
      <c r="W17" s="156">
        <f t="shared" si="3"/>
        <v>13</v>
      </c>
    </row>
    <row r="18" spans="1:23" x14ac:dyDescent="0.3">
      <c r="A18" s="149" t="s">
        <v>569</v>
      </c>
      <c r="B18" s="150" t="s">
        <v>570</v>
      </c>
      <c r="C18" s="151">
        <v>0</v>
      </c>
      <c r="D18" s="152">
        <v>0</v>
      </c>
      <c r="E18" s="151">
        <v>3</v>
      </c>
      <c r="F18" s="153">
        <v>0</v>
      </c>
      <c r="G18" s="152">
        <v>0</v>
      </c>
      <c r="H18" s="152">
        <v>0</v>
      </c>
      <c r="I18" s="151">
        <v>0</v>
      </c>
      <c r="J18" s="153">
        <v>0</v>
      </c>
      <c r="K18" s="152">
        <v>0</v>
      </c>
      <c r="L18" s="152">
        <v>1</v>
      </c>
      <c r="M18" s="151">
        <v>0</v>
      </c>
      <c r="N18" s="153">
        <v>0</v>
      </c>
      <c r="O18" s="152">
        <v>3</v>
      </c>
      <c r="P18" s="152">
        <v>3</v>
      </c>
      <c r="Q18" s="151">
        <v>0</v>
      </c>
      <c r="R18" s="153">
        <v>0</v>
      </c>
      <c r="S18" s="152">
        <v>0</v>
      </c>
      <c r="T18" s="152">
        <v>0</v>
      </c>
      <c r="U18" s="154">
        <f t="shared" si="2"/>
        <v>6</v>
      </c>
      <c r="V18" s="155">
        <f t="shared" si="2"/>
        <v>4</v>
      </c>
      <c r="W18" s="156">
        <f t="shared" si="3"/>
        <v>10</v>
      </c>
    </row>
    <row r="19" spans="1:23" x14ac:dyDescent="0.3">
      <c r="A19" s="149" t="s">
        <v>571</v>
      </c>
      <c r="B19" s="150" t="s">
        <v>572</v>
      </c>
      <c r="C19" s="151">
        <v>0</v>
      </c>
      <c r="D19" s="152">
        <v>0</v>
      </c>
      <c r="E19" s="151">
        <v>1</v>
      </c>
      <c r="F19" s="153">
        <v>0</v>
      </c>
      <c r="G19" s="152">
        <v>0</v>
      </c>
      <c r="H19" s="152">
        <v>0</v>
      </c>
      <c r="I19" s="151">
        <v>0</v>
      </c>
      <c r="J19" s="153">
        <v>1</v>
      </c>
      <c r="K19" s="152">
        <v>0</v>
      </c>
      <c r="L19" s="152">
        <v>0</v>
      </c>
      <c r="M19" s="151">
        <v>0</v>
      </c>
      <c r="N19" s="153">
        <v>0</v>
      </c>
      <c r="O19" s="152">
        <v>1</v>
      </c>
      <c r="P19" s="152">
        <v>5</v>
      </c>
      <c r="Q19" s="151">
        <v>0</v>
      </c>
      <c r="R19" s="153">
        <v>0</v>
      </c>
      <c r="S19" s="152">
        <v>0</v>
      </c>
      <c r="T19" s="152">
        <v>0</v>
      </c>
      <c r="U19" s="154">
        <f t="shared" si="2"/>
        <v>2</v>
      </c>
      <c r="V19" s="155">
        <f t="shared" si="2"/>
        <v>6</v>
      </c>
      <c r="W19" s="156">
        <f t="shared" si="3"/>
        <v>8</v>
      </c>
    </row>
    <row r="20" spans="1:23" x14ac:dyDescent="0.3">
      <c r="A20" s="149" t="s">
        <v>573</v>
      </c>
      <c r="B20" s="150" t="s">
        <v>574</v>
      </c>
      <c r="C20" s="151">
        <v>0</v>
      </c>
      <c r="D20" s="152">
        <v>0</v>
      </c>
      <c r="E20" s="151">
        <v>0</v>
      </c>
      <c r="F20" s="153">
        <v>0</v>
      </c>
      <c r="G20" s="152">
        <v>0</v>
      </c>
      <c r="H20" s="152">
        <v>0</v>
      </c>
      <c r="I20" s="151">
        <v>0</v>
      </c>
      <c r="J20" s="153">
        <v>0</v>
      </c>
      <c r="K20" s="152">
        <v>0</v>
      </c>
      <c r="L20" s="152">
        <v>0</v>
      </c>
      <c r="M20" s="151">
        <v>0</v>
      </c>
      <c r="N20" s="153">
        <v>0</v>
      </c>
      <c r="O20" s="152">
        <v>0</v>
      </c>
      <c r="P20" s="152">
        <v>2</v>
      </c>
      <c r="Q20" s="151">
        <v>0</v>
      </c>
      <c r="R20" s="153">
        <v>0</v>
      </c>
      <c r="S20" s="152">
        <v>0</v>
      </c>
      <c r="T20" s="152">
        <v>0</v>
      </c>
      <c r="U20" s="154">
        <f t="shared" si="2"/>
        <v>0</v>
      </c>
      <c r="V20" s="155">
        <f t="shared" si="2"/>
        <v>2</v>
      </c>
      <c r="W20" s="156">
        <f t="shared" si="3"/>
        <v>2</v>
      </c>
    </row>
    <row r="21" spans="1:23" x14ac:dyDescent="0.3">
      <c r="A21" s="149" t="s">
        <v>575</v>
      </c>
      <c r="B21" s="150" t="s">
        <v>576</v>
      </c>
      <c r="C21" s="151">
        <v>0</v>
      </c>
      <c r="D21" s="152">
        <v>0</v>
      </c>
      <c r="E21" s="151">
        <v>0</v>
      </c>
      <c r="F21" s="153">
        <v>0</v>
      </c>
      <c r="G21" s="152">
        <v>0</v>
      </c>
      <c r="H21" s="152">
        <v>0</v>
      </c>
      <c r="I21" s="151">
        <v>0</v>
      </c>
      <c r="J21" s="153">
        <v>0</v>
      </c>
      <c r="K21" s="152">
        <v>0</v>
      </c>
      <c r="L21" s="152">
        <v>0</v>
      </c>
      <c r="M21" s="151">
        <v>0</v>
      </c>
      <c r="N21" s="153">
        <v>0</v>
      </c>
      <c r="O21" s="152">
        <v>1</v>
      </c>
      <c r="P21" s="152">
        <v>1</v>
      </c>
      <c r="Q21" s="151">
        <v>0</v>
      </c>
      <c r="R21" s="153">
        <v>0</v>
      </c>
      <c r="S21" s="152">
        <v>0</v>
      </c>
      <c r="T21" s="152">
        <v>0</v>
      </c>
      <c r="U21" s="154">
        <f t="shared" si="2"/>
        <v>1</v>
      </c>
      <c r="V21" s="155">
        <f t="shared" si="2"/>
        <v>1</v>
      </c>
      <c r="W21" s="156">
        <f t="shared" si="3"/>
        <v>2</v>
      </c>
    </row>
    <row r="22" spans="1:23" x14ac:dyDescent="0.3">
      <c r="A22" s="149" t="s">
        <v>577</v>
      </c>
      <c r="B22" s="150" t="s">
        <v>578</v>
      </c>
      <c r="C22" s="151">
        <v>0</v>
      </c>
      <c r="D22" s="152">
        <v>0</v>
      </c>
      <c r="E22" s="151">
        <v>0</v>
      </c>
      <c r="F22" s="153">
        <v>0</v>
      </c>
      <c r="G22" s="152">
        <v>0</v>
      </c>
      <c r="H22" s="152">
        <v>0</v>
      </c>
      <c r="I22" s="151">
        <v>0</v>
      </c>
      <c r="J22" s="153">
        <v>0</v>
      </c>
      <c r="K22" s="152">
        <v>0</v>
      </c>
      <c r="L22" s="152">
        <v>0</v>
      </c>
      <c r="M22" s="151">
        <v>0</v>
      </c>
      <c r="N22" s="153">
        <v>0</v>
      </c>
      <c r="O22" s="152">
        <v>0</v>
      </c>
      <c r="P22" s="152">
        <v>2</v>
      </c>
      <c r="Q22" s="151">
        <v>0</v>
      </c>
      <c r="R22" s="153">
        <v>0</v>
      </c>
      <c r="S22" s="152">
        <v>0</v>
      </c>
      <c r="T22" s="152">
        <v>0</v>
      </c>
      <c r="U22" s="154">
        <f t="shared" si="2"/>
        <v>0</v>
      </c>
      <c r="V22" s="155">
        <f t="shared" si="2"/>
        <v>2</v>
      </c>
      <c r="W22" s="156">
        <f t="shared" si="3"/>
        <v>2</v>
      </c>
    </row>
    <row r="23" spans="1:23" x14ac:dyDescent="0.3">
      <c r="A23" s="149" t="s">
        <v>579</v>
      </c>
      <c r="B23" s="150" t="s">
        <v>580</v>
      </c>
      <c r="C23" s="151">
        <v>0</v>
      </c>
      <c r="D23" s="152">
        <v>0</v>
      </c>
      <c r="E23" s="151">
        <v>1</v>
      </c>
      <c r="F23" s="153">
        <v>0</v>
      </c>
      <c r="G23" s="152">
        <v>0</v>
      </c>
      <c r="H23" s="152">
        <v>0</v>
      </c>
      <c r="I23" s="151">
        <v>1</v>
      </c>
      <c r="J23" s="153">
        <v>0</v>
      </c>
      <c r="K23" s="152">
        <v>0</v>
      </c>
      <c r="L23" s="152">
        <v>0</v>
      </c>
      <c r="M23" s="151">
        <v>0</v>
      </c>
      <c r="N23" s="153">
        <v>0</v>
      </c>
      <c r="O23" s="152">
        <v>2</v>
      </c>
      <c r="P23" s="152">
        <v>8</v>
      </c>
      <c r="Q23" s="151">
        <v>2</v>
      </c>
      <c r="R23" s="153">
        <v>0</v>
      </c>
      <c r="S23" s="152">
        <v>0</v>
      </c>
      <c r="T23" s="152">
        <v>0</v>
      </c>
      <c r="U23" s="154">
        <f t="shared" si="2"/>
        <v>6</v>
      </c>
      <c r="V23" s="155">
        <f t="shared" si="2"/>
        <v>8</v>
      </c>
      <c r="W23" s="156">
        <f t="shared" si="3"/>
        <v>14</v>
      </c>
    </row>
    <row r="24" spans="1:23" x14ac:dyDescent="0.3">
      <c r="A24" s="149" t="s">
        <v>581</v>
      </c>
      <c r="B24" s="150" t="s">
        <v>582</v>
      </c>
      <c r="C24" s="151">
        <v>0</v>
      </c>
      <c r="D24" s="152">
        <v>0</v>
      </c>
      <c r="E24" s="151">
        <v>0</v>
      </c>
      <c r="F24" s="153">
        <v>0</v>
      </c>
      <c r="G24" s="152">
        <v>0</v>
      </c>
      <c r="H24" s="152">
        <v>0</v>
      </c>
      <c r="I24" s="151">
        <v>0</v>
      </c>
      <c r="J24" s="153">
        <v>1</v>
      </c>
      <c r="K24" s="152">
        <v>0</v>
      </c>
      <c r="L24" s="152">
        <v>1</v>
      </c>
      <c r="M24" s="151">
        <v>0</v>
      </c>
      <c r="N24" s="153">
        <v>0</v>
      </c>
      <c r="O24" s="152">
        <v>0</v>
      </c>
      <c r="P24" s="152">
        <v>0</v>
      </c>
      <c r="Q24" s="151">
        <v>0</v>
      </c>
      <c r="R24" s="153">
        <v>0</v>
      </c>
      <c r="S24" s="152">
        <v>0</v>
      </c>
      <c r="T24" s="152">
        <v>0</v>
      </c>
      <c r="U24" s="154">
        <f t="shared" si="2"/>
        <v>0</v>
      </c>
      <c r="V24" s="155">
        <f t="shared" si="2"/>
        <v>2</v>
      </c>
      <c r="W24" s="156">
        <f t="shared" si="3"/>
        <v>2</v>
      </c>
    </row>
    <row r="25" spans="1:23" x14ac:dyDescent="0.3">
      <c r="A25" s="149" t="s">
        <v>583</v>
      </c>
      <c r="B25" s="150" t="s">
        <v>584</v>
      </c>
      <c r="C25" s="151">
        <v>0</v>
      </c>
      <c r="D25" s="152">
        <v>0</v>
      </c>
      <c r="E25" s="151">
        <v>2</v>
      </c>
      <c r="F25" s="153">
        <v>0</v>
      </c>
      <c r="G25" s="152">
        <v>0</v>
      </c>
      <c r="H25" s="152">
        <v>0</v>
      </c>
      <c r="I25" s="151">
        <v>2</v>
      </c>
      <c r="J25" s="153">
        <v>0</v>
      </c>
      <c r="K25" s="152">
        <v>0</v>
      </c>
      <c r="L25" s="152">
        <v>2</v>
      </c>
      <c r="M25" s="151">
        <v>0</v>
      </c>
      <c r="N25" s="153">
        <v>0</v>
      </c>
      <c r="O25" s="152">
        <v>9</v>
      </c>
      <c r="P25" s="152">
        <v>8</v>
      </c>
      <c r="Q25" s="151">
        <v>1</v>
      </c>
      <c r="R25" s="153">
        <v>0</v>
      </c>
      <c r="S25" s="152">
        <v>0</v>
      </c>
      <c r="T25" s="152">
        <v>0</v>
      </c>
      <c r="U25" s="154">
        <f t="shared" si="2"/>
        <v>14</v>
      </c>
      <c r="V25" s="155">
        <f t="shared" si="2"/>
        <v>10</v>
      </c>
      <c r="W25" s="156">
        <f t="shared" si="3"/>
        <v>24</v>
      </c>
    </row>
    <row r="26" spans="1:23" x14ac:dyDescent="0.3">
      <c r="A26" s="149" t="s">
        <v>585</v>
      </c>
      <c r="B26" s="150" t="s">
        <v>586</v>
      </c>
      <c r="C26" s="151">
        <v>0</v>
      </c>
      <c r="D26" s="152">
        <v>0</v>
      </c>
      <c r="E26" s="151">
        <v>0</v>
      </c>
      <c r="F26" s="153">
        <v>1</v>
      </c>
      <c r="G26" s="152">
        <v>0</v>
      </c>
      <c r="H26" s="152">
        <v>0</v>
      </c>
      <c r="I26" s="151">
        <v>1</v>
      </c>
      <c r="J26" s="153">
        <v>0</v>
      </c>
      <c r="K26" s="152">
        <v>0</v>
      </c>
      <c r="L26" s="152">
        <v>1</v>
      </c>
      <c r="M26" s="151">
        <v>0</v>
      </c>
      <c r="N26" s="153">
        <v>0</v>
      </c>
      <c r="O26" s="152">
        <v>17</v>
      </c>
      <c r="P26" s="152">
        <v>11</v>
      </c>
      <c r="Q26" s="151">
        <v>0</v>
      </c>
      <c r="R26" s="153">
        <v>0</v>
      </c>
      <c r="S26" s="152">
        <v>1</v>
      </c>
      <c r="T26" s="152">
        <v>0</v>
      </c>
      <c r="U26" s="154">
        <f t="shared" si="2"/>
        <v>19</v>
      </c>
      <c r="V26" s="155">
        <f t="shared" si="2"/>
        <v>13</v>
      </c>
      <c r="W26" s="156">
        <f t="shared" si="3"/>
        <v>32</v>
      </c>
    </row>
    <row r="27" spans="1:23" x14ac:dyDescent="0.3">
      <c r="A27" s="149" t="s">
        <v>587</v>
      </c>
      <c r="B27" s="150" t="s">
        <v>588</v>
      </c>
      <c r="C27" s="151">
        <v>0</v>
      </c>
      <c r="D27" s="152">
        <v>0</v>
      </c>
      <c r="E27" s="151">
        <v>0</v>
      </c>
      <c r="F27" s="153">
        <v>0</v>
      </c>
      <c r="G27" s="152">
        <v>0</v>
      </c>
      <c r="H27" s="152">
        <v>0</v>
      </c>
      <c r="I27" s="151">
        <v>0</v>
      </c>
      <c r="J27" s="153">
        <v>0</v>
      </c>
      <c r="K27" s="152">
        <v>0</v>
      </c>
      <c r="L27" s="152">
        <v>0</v>
      </c>
      <c r="M27" s="151">
        <v>0</v>
      </c>
      <c r="N27" s="153">
        <v>0</v>
      </c>
      <c r="O27" s="152">
        <v>3</v>
      </c>
      <c r="P27" s="152">
        <v>3</v>
      </c>
      <c r="Q27" s="151">
        <v>0</v>
      </c>
      <c r="R27" s="153">
        <v>0</v>
      </c>
      <c r="S27" s="152">
        <v>0</v>
      </c>
      <c r="T27" s="152">
        <v>0</v>
      </c>
      <c r="U27" s="154">
        <f t="shared" si="2"/>
        <v>3</v>
      </c>
      <c r="V27" s="155">
        <f t="shared" si="2"/>
        <v>3</v>
      </c>
      <c r="W27" s="156">
        <f t="shared" si="3"/>
        <v>6</v>
      </c>
    </row>
    <row r="28" spans="1:23" x14ac:dyDescent="0.3">
      <c r="A28" s="149" t="s">
        <v>589</v>
      </c>
      <c r="B28" s="150" t="s">
        <v>590</v>
      </c>
      <c r="C28" s="151">
        <v>0</v>
      </c>
      <c r="D28" s="152">
        <v>0</v>
      </c>
      <c r="E28" s="151">
        <v>1</v>
      </c>
      <c r="F28" s="153">
        <v>0</v>
      </c>
      <c r="G28" s="152">
        <v>0</v>
      </c>
      <c r="H28" s="152">
        <v>0</v>
      </c>
      <c r="I28" s="151">
        <v>0</v>
      </c>
      <c r="J28" s="153">
        <v>0</v>
      </c>
      <c r="K28" s="152">
        <v>0</v>
      </c>
      <c r="L28" s="152">
        <v>0</v>
      </c>
      <c r="M28" s="151">
        <v>0</v>
      </c>
      <c r="N28" s="153">
        <v>0</v>
      </c>
      <c r="O28" s="152">
        <v>9</v>
      </c>
      <c r="P28" s="152">
        <v>13</v>
      </c>
      <c r="Q28" s="151">
        <v>0</v>
      </c>
      <c r="R28" s="153">
        <v>2</v>
      </c>
      <c r="S28" s="152">
        <v>0</v>
      </c>
      <c r="T28" s="152">
        <v>0</v>
      </c>
      <c r="U28" s="154">
        <f t="shared" si="2"/>
        <v>10</v>
      </c>
      <c r="V28" s="155">
        <f t="shared" si="2"/>
        <v>15</v>
      </c>
      <c r="W28" s="156">
        <f t="shared" si="3"/>
        <v>25</v>
      </c>
    </row>
    <row r="29" spans="1:23" x14ac:dyDescent="0.3">
      <c r="A29" s="149" t="s">
        <v>591</v>
      </c>
      <c r="B29" s="150" t="s">
        <v>592</v>
      </c>
      <c r="C29" s="151">
        <v>0</v>
      </c>
      <c r="D29" s="152">
        <v>0</v>
      </c>
      <c r="E29" s="151">
        <v>0</v>
      </c>
      <c r="F29" s="153">
        <v>0</v>
      </c>
      <c r="G29" s="152">
        <v>0</v>
      </c>
      <c r="H29" s="152">
        <v>0</v>
      </c>
      <c r="I29" s="151">
        <v>0</v>
      </c>
      <c r="J29" s="153">
        <v>0</v>
      </c>
      <c r="K29" s="152">
        <v>0</v>
      </c>
      <c r="L29" s="152">
        <v>0</v>
      </c>
      <c r="M29" s="151">
        <v>0</v>
      </c>
      <c r="N29" s="153">
        <v>0</v>
      </c>
      <c r="O29" s="152">
        <v>15</v>
      </c>
      <c r="P29" s="152">
        <v>4</v>
      </c>
      <c r="Q29" s="151">
        <v>0</v>
      </c>
      <c r="R29" s="153">
        <v>0</v>
      </c>
      <c r="S29" s="152">
        <v>0</v>
      </c>
      <c r="T29" s="152">
        <v>0</v>
      </c>
      <c r="U29" s="154">
        <f t="shared" si="2"/>
        <v>15</v>
      </c>
      <c r="V29" s="155">
        <f t="shared" si="2"/>
        <v>4</v>
      </c>
      <c r="W29" s="156">
        <f t="shared" si="3"/>
        <v>19</v>
      </c>
    </row>
    <row r="30" spans="1:23" x14ac:dyDescent="0.3">
      <c r="A30" s="149" t="s">
        <v>593</v>
      </c>
      <c r="B30" s="150" t="s">
        <v>594</v>
      </c>
      <c r="C30" s="151">
        <v>0</v>
      </c>
      <c r="D30" s="152">
        <v>0</v>
      </c>
      <c r="E30" s="151">
        <v>1</v>
      </c>
      <c r="F30" s="153">
        <v>1</v>
      </c>
      <c r="G30" s="152">
        <v>0</v>
      </c>
      <c r="H30" s="152">
        <v>0</v>
      </c>
      <c r="I30" s="151">
        <v>0</v>
      </c>
      <c r="J30" s="153">
        <v>0</v>
      </c>
      <c r="K30" s="152">
        <v>0</v>
      </c>
      <c r="L30" s="152">
        <v>3</v>
      </c>
      <c r="M30" s="151">
        <v>0</v>
      </c>
      <c r="N30" s="153">
        <v>0</v>
      </c>
      <c r="O30" s="152">
        <v>2</v>
      </c>
      <c r="P30" s="152">
        <v>4</v>
      </c>
      <c r="Q30" s="151">
        <v>0</v>
      </c>
      <c r="R30" s="153">
        <v>0</v>
      </c>
      <c r="S30" s="152">
        <v>0</v>
      </c>
      <c r="T30" s="152">
        <v>0</v>
      </c>
      <c r="U30" s="154">
        <f t="shared" si="2"/>
        <v>3</v>
      </c>
      <c r="V30" s="155">
        <f t="shared" si="2"/>
        <v>8</v>
      </c>
      <c r="W30" s="156">
        <f t="shared" si="3"/>
        <v>11</v>
      </c>
    </row>
    <row r="31" spans="1:23" x14ac:dyDescent="0.3">
      <c r="A31" s="149" t="s">
        <v>595</v>
      </c>
      <c r="B31" s="150" t="s">
        <v>596</v>
      </c>
      <c r="C31" s="151">
        <v>0</v>
      </c>
      <c r="D31" s="152">
        <v>0</v>
      </c>
      <c r="E31" s="151">
        <v>1</v>
      </c>
      <c r="F31" s="153">
        <v>0</v>
      </c>
      <c r="G31" s="152">
        <v>0</v>
      </c>
      <c r="H31" s="152">
        <v>0</v>
      </c>
      <c r="I31" s="151">
        <v>0</v>
      </c>
      <c r="J31" s="153">
        <v>0</v>
      </c>
      <c r="K31" s="152">
        <v>1</v>
      </c>
      <c r="L31" s="152">
        <v>1</v>
      </c>
      <c r="M31" s="151">
        <v>0</v>
      </c>
      <c r="N31" s="153">
        <v>0</v>
      </c>
      <c r="O31" s="152">
        <v>1</v>
      </c>
      <c r="P31" s="152">
        <v>3</v>
      </c>
      <c r="Q31" s="151">
        <v>0</v>
      </c>
      <c r="R31" s="153">
        <v>0</v>
      </c>
      <c r="S31" s="152">
        <v>0</v>
      </c>
      <c r="T31" s="152">
        <v>0</v>
      </c>
      <c r="U31" s="154">
        <f t="shared" si="2"/>
        <v>3</v>
      </c>
      <c r="V31" s="155">
        <f t="shared" si="2"/>
        <v>4</v>
      </c>
      <c r="W31" s="156">
        <f t="shared" si="3"/>
        <v>7</v>
      </c>
    </row>
    <row r="32" spans="1:23" x14ac:dyDescent="0.3">
      <c r="A32" s="149" t="s">
        <v>597</v>
      </c>
      <c r="B32" s="150" t="s">
        <v>598</v>
      </c>
      <c r="C32" s="151">
        <v>0</v>
      </c>
      <c r="D32" s="152">
        <v>0</v>
      </c>
      <c r="E32" s="151">
        <v>0</v>
      </c>
      <c r="F32" s="153">
        <v>0</v>
      </c>
      <c r="G32" s="152">
        <v>0</v>
      </c>
      <c r="H32" s="152">
        <v>0</v>
      </c>
      <c r="I32" s="151">
        <v>0</v>
      </c>
      <c r="J32" s="153">
        <v>1</v>
      </c>
      <c r="K32" s="152">
        <v>0</v>
      </c>
      <c r="L32" s="152">
        <v>0</v>
      </c>
      <c r="M32" s="151">
        <v>0</v>
      </c>
      <c r="N32" s="153">
        <v>0</v>
      </c>
      <c r="O32" s="152">
        <v>37</v>
      </c>
      <c r="P32" s="152">
        <v>47</v>
      </c>
      <c r="Q32" s="151">
        <v>0</v>
      </c>
      <c r="R32" s="153">
        <v>1</v>
      </c>
      <c r="S32" s="152">
        <v>2</v>
      </c>
      <c r="T32" s="152">
        <v>0</v>
      </c>
      <c r="U32" s="154">
        <f t="shared" si="2"/>
        <v>39</v>
      </c>
      <c r="V32" s="155">
        <f t="shared" si="2"/>
        <v>49</v>
      </c>
      <c r="W32" s="156">
        <f t="shared" si="3"/>
        <v>88</v>
      </c>
    </row>
    <row r="33" spans="1:23" x14ac:dyDescent="0.3">
      <c r="A33" s="149" t="s">
        <v>599</v>
      </c>
      <c r="B33" s="150" t="s">
        <v>600</v>
      </c>
      <c r="C33" s="151">
        <v>0</v>
      </c>
      <c r="D33" s="152">
        <v>0</v>
      </c>
      <c r="E33" s="151">
        <v>0</v>
      </c>
      <c r="F33" s="153">
        <v>0</v>
      </c>
      <c r="G33" s="152">
        <v>0</v>
      </c>
      <c r="H33" s="152">
        <v>0</v>
      </c>
      <c r="I33" s="151">
        <v>0</v>
      </c>
      <c r="J33" s="153">
        <v>0</v>
      </c>
      <c r="K33" s="152">
        <v>0</v>
      </c>
      <c r="L33" s="152">
        <v>2</v>
      </c>
      <c r="M33" s="151">
        <v>0</v>
      </c>
      <c r="N33" s="153">
        <v>0</v>
      </c>
      <c r="O33" s="152">
        <v>2</v>
      </c>
      <c r="P33" s="152">
        <v>3</v>
      </c>
      <c r="Q33" s="151">
        <v>0</v>
      </c>
      <c r="R33" s="153">
        <v>0</v>
      </c>
      <c r="S33" s="152">
        <v>0</v>
      </c>
      <c r="T33" s="152">
        <v>0</v>
      </c>
      <c r="U33" s="154">
        <f t="shared" si="2"/>
        <v>2</v>
      </c>
      <c r="V33" s="155">
        <f t="shared" si="2"/>
        <v>5</v>
      </c>
      <c r="W33" s="156">
        <f t="shared" si="3"/>
        <v>7</v>
      </c>
    </row>
    <row r="34" spans="1:23" x14ac:dyDescent="0.3">
      <c r="A34" s="149" t="s">
        <v>601</v>
      </c>
      <c r="B34" s="150" t="s">
        <v>602</v>
      </c>
      <c r="C34" s="151">
        <v>0</v>
      </c>
      <c r="D34" s="152">
        <v>0</v>
      </c>
      <c r="E34" s="151">
        <v>0</v>
      </c>
      <c r="F34" s="153">
        <v>2</v>
      </c>
      <c r="G34" s="152">
        <v>0</v>
      </c>
      <c r="H34" s="152">
        <v>0</v>
      </c>
      <c r="I34" s="151">
        <v>0</v>
      </c>
      <c r="J34" s="153">
        <v>0</v>
      </c>
      <c r="K34" s="152">
        <v>0</v>
      </c>
      <c r="L34" s="152">
        <v>1</v>
      </c>
      <c r="M34" s="151">
        <v>0</v>
      </c>
      <c r="N34" s="153">
        <v>0</v>
      </c>
      <c r="O34" s="152">
        <v>13</v>
      </c>
      <c r="P34" s="152">
        <v>30</v>
      </c>
      <c r="Q34" s="151">
        <v>0</v>
      </c>
      <c r="R34" s="153">
        <v>0</v>
      </c>
      <c r="S34" s="152">
        <v>1</v>
      </c>
      <c r="T34" s="152">
        <v>0</v>
      </c>
      <c r="U34" s="154">
        <f t="shared" si="2"/>
        <v>14</v>
      </c>
      <c r="V34" s="155">
        <f t="shared" si="2"/>
        <v>33</v>
      </c>
      <c r="W34" s="156">
        <f t="shared" si="3"/>
        <v>47</v>
      </c>
    </row>
    <row r="35" spans="1:23" x14ac:dyDescent="0.3">
      <c r="A35" s="149" t="s">
        <v>603</v>
      </c>
      <c r="B35" s="150" t="s">
        <v>604</v>
      </c>
      <c r="C35" s="151">
        <v>0</v>
      </c>
      <c r="D35" s="152">
        <v>0</v>
      </c>
      <c r="E35" s="151">
        <v>1</v>
      </c>
      <c r="F35" s="153">
        <v>0</v>
      </c>
      <c r="G35" s="152">
        <v>2</v>
      </c>
      <c r="H35" s="152">
        <v>0</v>
      </c>
      <c r="I35" s="151">
        <v>0</v>
      </c>
      <c r="J35" s="153">
        <v>1</v>
      </c>
      <c r="K35" s="152">
        <v>3</v>
      </c>
      <c r="L35" s="152">
        <v>5</v>
      </c>
      <c r="M35" s="151">
        <v>0</v>
      </c>
      <c r="N35" s="153">
        <v>0</v>
      </c>
      <c r="O35" s="152">
        <v>65</v>
      </c>
      <c r="P35" s="152">
        <v>79</v>
      </c>
      <c r="Q35" s="151">
        <v>1</v>
      </c>
      <c r="R35" s="153">
        <v>2</v>
      </c>
      <c r="S35" s="152">
        <v>4</v>
      </c>
      <c r="T35" s="152">
        <v>4</v>
      </c>
      <c r="U35" s="154">
        <f t="shared" si="2"/>
        <v>76</v>
      </c>
      <c r="V35" s="155">
        <f t="shared" si="2"/>
        <v>91</v>
      </c>
      <c r="W35" s="156">
        <f t="shared" si="3"/>
        <v>167</v>
      </c>
    </row>
    <row r="36" spans="1:23" x14ac:dyDescent="0.3">
      <c r="A36" s="149" t="s">
        <v>607</v>
      </c>
      <c r="B36" s="150" t="s">
        <v>608</v>
      </c>
      <c r="C36" s="151">
        <v>0</v>
      </c>
      <c r="D36" s="152">
        <v>0</v>
      </c>
      <c r="E36" s="151">
        <v>1</v>
      </c>
      <c r="F36" s="153">
        <v>0</v>
      </c>
      <c r="G36" s="152">
        <v>1</v>
      </c>
      <c r="H36" s="152">
        <v>0</v>
      </c>
      <c r="I36" s="151">
        <v>1</v>
      </c>
      <c r="J36" s="153">
        <v>0</v>
      </c>
      <c r="K36" s="152">
        <v>2</v>
      </c>
      <c r="L36" s="152">
        <v>2</v>
      </c>
      <c r="M36" s="151">
        <v>0</v>
      </c>
      <c r="N36" s="153">
        <v>0</v>
      </c>
      <c r="O36" s="152">
        <v>39</v>
      </c>
      <c r="P36" s="152">
        <v>40</v>
      </c>
      <c r="Q36" s="151">
        <v>1</v>
      </c>
      <c r="R36" s="153">
        <v>0</v>
      </c>
      <c r="S36" s="152">
        <v>0</v>
      </c>
      <c r="T36" s="152">
        <v>0</v>
      </c>
      <c r="U36" s="154">
        <f t="shared" si="2"/>
        <v>45</v>
      </c>
      <c r="V36" s="155">
        <f t="shared" si="2"/>
        <v>42</v>
      </c>
      <c r="W36" s="156">
        <f t="shared" si="3"/>
        <v>87</v>
      </c>
    </row>
    <row r="37" spans="1:23" x14ac:dyDescent="0.3">
      <c r="A37" s="149" t="s">
        <v>609</v>
      </c>
      <c r="B37" s="150" t="s">
        <v>610</v>
      </c>
      <c r="C37" s="151">
        <v>0</v>
      </c>
      <c r="D37" s="152">
        <v>0</v>
      </c>
      <c r="E37" s="151">
        <v>1</v>
      </c>
      <c r="F37" s="153">
        <v>0</v>
      </c>
      <c r="G37" s="152">
        <v>0</v>
      </c>
      <c r="H37" s="152">
        <v>0</v>
      </c>
      <c r="I37" s="151">
        <v>0</v>
      </c>
      <c r="J37" s="153">
        <v>0</v>
      </c>
      <c r="K37" s="152">
        <v>0</v>
      </c>
      <c r="L37" s="152">
        <v>0</v>
      </c>
      <c r="M37" s="151">
        <v>0</v>
      </c>
      <c r="N37" s="153">
        <v>0</v>
      </c>
      <c r="O37" s="152">
        <v>2</v>
      </c>
      <c r="P37" s="152">
        <v>4</v>
      </c>
      <c r="Q37" s="151">
        <v>0</v>
      </c>
      <c r="R37" s="153">
        <v>0</v>
      </c>
      <c r="S37" s="152">
        <v>0</v>
      </c>
      <c r="T37" s="152">
        <v>0</v>
      </c>
      <c r="U37" s="154">
        <f t="shared" si="2"/>
        <v>3</v>
      </c>
      <c r="V37" s="155">
        <f t="shared" si="2"/>
        <v>4</v>
      </c>
      <c r="W37" s="156">
        <f t="shared" si="3"/>
        <v>7</v>
      </c>
    </row>
    <row r="38" spans="1:23" x14ac:dyDescent="0.3">
      <c r="A38" s="149" t="s">
        <v>611</v>
      </c>
      <c r="B38" s="150" t="s">
        <v>612</v>
      </c>
      <c r="C38" s="151">
        <v>0</v>
      </c>
      <c r="D38" s="152">
        <v>0</v>
      </c>
      <c r="E38" s="151">
        <v>0</v>
      </c>
      <c r="F38" s="153">
        <v>0</v>
      </c>
      <c r="G38" s="152">
        <v>0</v>
      </c>
      <c r="H38" s="152">
        <v>0</v>
      </c>
      <c r="I38" s="151">
        <v>0</v>
      </c>
      <c r="J38" s="153">
        <v>0</v>
      </c>
      <c r="K38" s="152">
        <v>0</v>
      </c>
      <c r="L38" s="152">
        <v>1</v>
      </c>
      <c r="M38" s="151">
        <v>0</v>
      </c>
      <c r="N38" s="153">
        <v>0</v>
      </c>
      <c r="O38" s="152">
        <v>1</v>
      </c>
      <c r="P38" s="152">
        <v>1</v>
      </c>
      <c r="Q38" s="151">
        <v>0</v>
      </c>
      <c r="R38" s="153">
        <v>0</v>
      </c>
      <c r="S38" s="152">
        <v>0</v>
      </c>
      <c r="T38" s="152">
        <v>0</v>
      </c>
      <c r="U38" s="154">
        <f t="shared" si="2"/>
        <v>1</v>
      </c>
      <c r="V38" s="155">
        <f t="shared" si="2"/>
        <v>2</v>
      </c>
      <c r="W38" s="156">
        <f t="shared" si="3"/>
        <v>3</v>
      </c>
    </row>
    <row r="39" spans="1:23" x14ac:dyDescent="0.3">
      <c r="A39" s="149" t="s">
        <v>613</v>
      </c>
      <c r="B39" s="150" t="s">
        <v>614</v>
      </c>
      <c r="C39" s="151">
        <v>0</v>
      </c>
      <c r="D39" s="152">
        <v>0</v>
      </c>
      <c r="E39" s="151">
        <v>0</v>
      </c>
      <c r="F39" s="153">
        <v>0</v>
      </c>
      <c r="G39" s="152">
        <v>0</v>
      </c>
      <c r="H39" s="152">
        <v>0</v>
      </c>
      <c r="I39" s="151">
        <v>0</v>
      </c>
      <c r="J39" s="153">
        <v>0</v>
      </c>
      <c r="K39" s="152">
        <v>0</v>
      </c>
      <c r="L39" s="152">
        <v>1</v>
      </c>
      <c r="M39" s="151">
        <v>0</v>
      </c>
      <c r="N39" s="153">
        <v>0</v>
      </c>
      <c r="O39" s="152">
        <v>0</v>
      </c>
      <c r="P39" s="152">
        <v>0</v>
      </c>
      <c r="Q39" s="151">
        <v>0</v>
      </c>
      <c r="R39" s="153">
        <v>0</v>
      </c>
      <c r="S39" s="152">
        <v>0</v>
      </c>
      <c r="T39" s="152">
        <v>0</v>
      </c>
      <c r="U39" s="154">
        <f t="shared" si="2"/>
        <v>0</v>
      </c>
      <c r="V39" s="155">
        <f t="shared" si="2"/>
        <v>1</v>
      </c>
      <c r="W39" s="156">
        <f t="shared" si="3"/>
        <v>1</v>
      </c>
    </row>
    <row r="40" spans="1:23" x14ac:dyDescent="0.3">
      <c r="A40" s="149" t="s">
        <v>615</v>
      </c>
      <c r="B40" s="150" t="s">
        <v>616</v>
      </c>
      <c r="C40" s="151">
        <v>0</v>
      </c>
      <c r="D40" s="152">
        <v>0</v>
      </c>
      <c r="E40" s="151">
        <v>0</v>
      </c>
      <c r="F40" s="153">
        <v>0</v>
      </c>
      <c r="G40" s="152">
        <v>0</v>
      </c>
      <c r="H40" s="152">
        <v>0</v>
      </c>
      <c r="I40" s="151">
        <v>0</v>
      </c>
      <c r="J40" s="153">
        <v>0</v>
      </c>
      <c r="K40" s="152">
        <v>0</v>
      </c>
      <c r="L40" s="152">
        <v>0</v>
      </c>
      <c r="M40" s="151">
        <v>0</v>
      </c>
      <c r="N40" s="153">
        <v>0</v>
      </c>
      <c r="O40" s="152">
        <v>0</v>
      </c>
      <c r="P40" s="152">
        <v>1</v>
      </c>
      <c r="Q40" s="151">
        <v>0</v>
      </c>
      <c r="R40" s="153">
        <v>0</v>
      </c>
      <c r="S40" s="152">
        <v>0</v>
      </c>
      <c r="T40" s="152">
        <v>0</v>
      </c>
      <c r="U40" s="154">
        <f t="shared" si="2"/>
        <v>0</v>
      </c>
      <c r="V40" s="155">
        <f t="shared" si="2"/>
        <v>1</v>
      </c>
      <c r="W40" s="156">
        <f t="shared" si="3"/>
        <v>1</v>
      </c>
    </row>
    <row r="41" spans="1:23" x14ac:dyDescent="0.3">
      <c r="A41" s="149" t="s">
        <v>617</v>
      </c>
      <c r="B41" s="150" t="s">
        <v>618</v>
      </c>
      <c r="C41" s="151">
        <v>0</v>
      </c>
      <c r="D41" s="152">
        <v>0</v>
      </c>
      <c r="E41" s="151">
        <v>0</v>
      </c>
      <c r="F41" s="153">
        <v>0</v>
      </c>
      <c r="G41" s="152">
        <v>0</v>
      </c>
      <c r="H41" s="152">
        <v>0</v>
      </c>
      <c r="I41" s="151">
        <v>0</v>
      </c>
      <c r="J41" s="153">
        <v>0</v>
      </c>
      <c r="K41" s="152">
        <v>0</v>
      </c>
      <c r="L41" s="152">
        <v>0</v>
      </c>
      <c r="M41" s="151">
        <v>0</v>
      </c>
      <c r="N41" s="153">
        <v>0</v>
      </c>
      <c r="O41" s="152">
        <v>3</v>
      </c>
      <c r="P41" s="152">
        <v>0</v>
      </c>
      <c r="Q41" s="151">
        <v>0</v>
      </c>
      <c r="R41" s="153">
        <v>0</v>
      </c>
      <c r="S41" s="152">
        <v>0</v>
      </c>
      <c r="T41" s="152">
        <v>0</v>
      </c>
      <c r="U41" s="154">
        <f t="shared" si="2"/>
        <v>3</v>
      </c>
      <c r="V41" s="155">
        <f t="shared" si="2"/>
        <v>0</v>
      </c>
      <c r="W41" s="156">
        <f t="shared" si="3"/>
        <v>3</v>
      </c>
    </row>
    <row r="42" spans="1:23" x14ac:dyDescent="0.3">
      <c r="A42" s="149" t="s">
        <v>619</v>
      </c>
      <c r="B42" s="150" t="s">
        <v>620</v>
      </c>
      <c r="C42" s="151">
        <v>0</v>
      </c>
      <c r="D42" s="152">
        <v>0</v>
      </c>
      <c r="E42" s="151">
        <v>0</v>
      </c>
      <c r="F42" s="153">
        <v>0</v>
      </c>
      <c r="G42" s="152">
        <v>0</v>
      </c>
      <c r="H42" s="152">
        <v>0</v>
      </c>
      <c r="I42" s="151">
        <v>0</v>
      </c>
      <c r="J42" s="153">
        <v>0</v>
      </c>
      <c r="K42" s="152">
        <v>2</v>
      </c>
      <c r="L42" s="152">
        <v>2</v>
      </c>
      <c r="M42" s="151">
        <v>0</v>
      </c>
      <c r="N42" s="153">
        <v>0</v>
      </c>
      <c r="O42" s="152">
        <v>0</v>
      </c>
      <c r="P42" s="152">
        <v>0</v>
      </c>
      <c r="Q42" s="151">
        <v>0</v>
      </c>
      <c r="R42" s="153">
        <v>0</v>
      </c>
      <c r="S42" s="152">
        <v>0</v>
      </c>
      <c r="T42" s="152">
        <v>0</v>
      </c>
      <c r="U42" s="154">
        <f t="shared" si="2"/>
        <v>2</v>
      </c>
      <c r="V42" s="155">
        <f t="shared" si="2"/>
        <v>2</v>
      </c>
      <c r="W42" s="156">
        <f t="shared" si="3"/>
        <v>4</v>
      </c>
    </row>
    <row r="43" spans="1:23" x14ac:dyDescent="0.3">
      <c r="A43" s="149" t="s">
        <v>621</v>
      </c>
      <c r="B43" s="150" t="s">
        <v>622</v>
      </c>
      <c r="C43" s="151">
        <v>0</v>
      </c>
      <c r="D43" s="152">
        <v>0</v>
      </c>
      <c r="E43" s="151">
        <v>0</v>
      </c>
      <c r="F43" s="153">
        <v>1</v>
      </c>
      <c r="G43" s="152">
        <v>0</v>
      </c>
      <c r="H43" s="152">
        <v>0</v>
      </c>
      <c r="I43" s="151">
        <v>0</v>
      </c>
      <c r="J43" s="153">
        <v>0</v>
      </c>
      <c r="K43" s="152">
        <v>1</v>
      </c>
      <c r="L43" s="152">
        <v>1</v>
      </c>
      <c r="M43" s="151">
        <v>0</v>
      </c>
      <c r="N43" s="153">
        <v>0</v>
      </c>
      <c r="O43" s="152">
        <v>9</v>
      </c>
      <c r="P43" s="152">
        <v>15</v>
      </c>
      <c r="Q43" s="151">
        <v>0</v>
      </c>
      <c r="R43" s="153">
        <v>0</v>
      </c>
      <c r="S43" s="152">
        <v>0</v>
      </c>
      <c r="T43" s="152">
        <v>1</v>
      </c>
      <c r="U43" s="154">
        <f t="shared" si="2"/>
        <v>10</v>
      </c>
      <c r="V43" s="155">
        <f t="shared" si="2"/>
        <v>18</v>
      </c>
      <c r="W43" s="156">
        <f t="shared" si="3"/>
        <v>28</v>
      </c>
    </row>
    <row r="44" spans="1:23" x14ac:dyDescent="0.3">
      <c r="A44" s="149" t="s">
        <v>623</v>
      </c>
      <c r="B44" s="150" t="s">
        <v>624</v>
      </c>
      <c r="C44" s="151">
        <v>0</v>
      </c>
      <c r="D44" s="152">
        <v>0</v>
      </c>
      <c r="E44" s="151">
        <v>0</v>
      </c>
      <c r="F44" s="153">
        <v>0</v>
      </c>
      <c r="G44" s="152">
        <v>0</v>
      </c>
      <c r="H44" s="152">
        <v>0</v>
      </c>
      <c r="I44" s="151">
        <v>0</v>
      </c>
      <c r="J44" s="153">
        <v>0</v>
      </c>
      <c r="K44" s="152">
        <v>1</v>
      </c>
      <c r="L44" s="152">
        <v>0</v>
      </c>
      <c r="M44" s="151">
        <v>0</v>
      </c>
      <c r="N44" s="153">
        <v>0</v>
      </c>
      <c r="O44" s="152">
        <v>7</v>
      </c>
      <c r="P44" s="152">
        <v>5</v>
      </c>
      <c r="Q44" s="151">
        <v>0</v>
      </c>
      <c r="R44" s="153">
        <v>0</v>
      </c>
      <c r="S44" s="152">
        <v>0</v>
      </c>
      <c r="T44" s="152">
        <v>0</v>
      </c>
      <c r="U44" s="154">
        <f t="shared" si="2"/>
        <v>8</v>
      </c>
      <c r="V44" s="155">
        <f t="shared" si="2"/>
        <v>5</v>
      </c>
      <c r="W44" s="156">
        <f t="shared" si="3"/>
        <v>13</v>
      </c>
    </row>
    <row r="45" spans="1:23" x14ac:dyDescent="0.3">
      <c r="A45" s="149" t="s">
        <v>625</v>
      </c>
      <c r="B45" s="150" t="s">
        <v>626</v>
      </c>
      <c r="C45" s="151">
        <v>0</v>
      </c>
      <c r="D45" s="152">
        <v>0</v>
      </c>
      <c r="E45" s="151">
        <v>0</v>
      </c>
      <c r="F45" s="153">
        <v>0</v>
      </c>
      <c r="G45" s="152">
        <v>0</v>
      </c>
      <c r="H45" s="152">
        <v>0</v>
      </c>
      <c r="I45" s="151">
        <v>0</v>
      </c>
      <c r="J45" s="153">
        <v>0</v>
      </c>
      <c r="K45" s="152">
        <v>0</v>
      </c>
      <c r="L45" s="152">
        <v>1</v>
      </c>
      <c r="M45" s="151">
        <v>0</v>
      </c>
      <c r="N45" s="153">
        <v>0</v>
      </c>
      <c r="O45" s="152">
        <v>2</v>
      </c>
      <c r="P45" s="152">
        <v>1</v>
      </c>
      <c r="Q45" s="151">
        <v>0</v>
      </c>
      <c r="R45" s="153">
        <v>0</v>
      </c>
      <c r="S45" s="152">
        <v>0</v>
      </c>
      <c r="T45" s="152">
        <v>0</v>
      </c>
      <c r="U45" s="154">
        <f t="shared" si="2"/>
        <v>2</v>
      </c>
      <c r="V45" s="155">
        <f t="shared" si="2"/>
        <v>2</v>
      </c>
      <c r="W45" s="156">
        <f t="shared" si="3"/>
        <v>4</v>
      </c>
    </row>
    <row r="46" spans="1:23" x14ac:dyDescent="0.3">
      <c r="A46" s="149" t="s">
        <v>627</v>
      </c>
      <c r="B46" s="150" t="s">
        <v>628</v>
      </c>
      <c r="C46" s="151">
        <v>0</v>
      </c>
      <c r="D46" s="152">
        <v>0</v>
      </c>
      <c r="E46" s="151">
        <v>0</v>
      </c>
      <c r="F46" s="153">
        <v>0</v>
      </c>
      <c r="G46" s="152">
        <v>0</v>
      </c>
      <c r="H46" s="152">
        <v>0</v>
      </c>
      <c r="I46" s="151">
        <v>0</v>
      </c>
      <c r="J46" s="153">
        <v>0</v>
      </c>
      <c r="K46" s="152">
        <v>0</v>
      </c>
      <c r="L46" s="152">
        <v>0</v>
      </c>
      <c r="M46" s="151">
        <v>0</v>
      </c>
      <c r="N46" s="153">
        <v>0</v>
      </c>
      <c r="O46" s="152">
        <v>0</v>
      </c>
      <c r="P46" s="152">
        <v>1</v>
      </c>
      <c r="Q46" s="151">
        <v>0</v>
      </c>
      <c r="R46" s="153">
        <v>0</v>
      </c>
      <c r="S46" s="152">
        <v>0</v>
      </c>
      <c r="T46" s="152">
        <v>0</v>
      </c>
      <c r="U46" s="154">
        <f t="shared" si="2"/>
        <v>0</v>
      </c>
      <c r="V46" s="155">
        <f t="shared" si="2"/>
        <v>1</v>
      </c>
      <c r="W46" s="156">
        <f t="shared" si="3"/>
        <v>1</v>
      </c>
    </row>
    <row r="47" spans="1:23" x14ac:dyDescent="0.3">
      <c r="A47" s="149" t="s">
        <v>629</v>
      </c>
      <c r="B47" s="150" t="s">
        <v>630</v>
      </c>
      <c r="C47" s="151">
        <v>0</v>
      </c>
      <c r="D47" s="152">
        <v>0</v>
      </c>
      <c r="E47" s="151">
        <v>0</v>
      </c>
      <c r="F47" s="153">
        <v>0</v>
      </c>
      <c r="G47" s="152">
        <v>0</v>
      </c>
      <c r="H47" s="152">
        <v>0</v>
      </c>
      <c r="I47" s="151">
        <v>0</v>
      </c>
      <c r="J47" s="153">
        <v>0</v>
      </c>
      <c r="K47" s="152">
        <v>0</v>
      </c>
      <c r="L47" s="152">
        <v>0</v>
      </c>
      <c r="M47" s="151">
        <v>0</v>
      </c>
      <c r="N47" s="153">
        <v>0</v>
      </c>
      <c r="O47" s="152">
        <v>0</v>
      </c>
      <c r="P47" s="152">
        <v>3</v>
      </c>
      <c r="Q47" s="151">
        <v>0</v>
      </c>
      <c r="R47" s="153">
        <v>0</v>
      </c>
      <c r="S47" s="152">
        <v>0</v>
      </c>
      <c r="T47" s="152">
        <v>0</v>
      </c>
      <c r="U47" s="154">
        <f t="shared" si="2"/>
        <v>0</v>
      </c>
      <c r="V47" s="155">
        <f t="shared" si="2"/>
        <v>3</v>
      </c>
      <c r="W47" s="156">
        <f t="shared" si="3"/>
        <v>3</v>
      </c>
    </row>
    <row r="48" spans="1:23" x14ac:dyDescent="0.3">
      <c r="A48" s="149" t="s">
        <v>631</v>
      </c>
      <c r="B48" s="157" t="s">
        <v>632</v>
      </c>
      <c r="C48" s="151">
        <v>0</v>
      </c>
      <c r="D48" s="152">
        <v>0</v>
      </c>
      <c r="E48" s="151">
        <v>0</v>
      </c>
      <c r="F48" s="153">
        <v>0</v>
      </c>
      <c r="G48" s="152">
        <v>0</v>
      </c>
      <c r="H48" s="152">
        <v>0</v>
      </c>
      <c r="I48" s="151">
        <v>0</v>
      </c>
      <c r="J48" s="153">
        <v>0</v>
      </c>
      <c r="K48" s="152">
        <v>1</v>
      </c>
      <c r="L48" s="152">
        <v>1</v>
      </c>
      <c r="M48" s="151">
        <v>0</v>
      </c>
      <c r="N48" s="153">
        <v>0</v>
      </c>
      <c r="O48" s="152">
        <v>0</v>
      </c>
      <c r="P48" s="152">
        <v>0</v>
      </c>
      <c r="Q48" s="151">
        <v>0</v>
      </c>
      <c r="R48" s="153">
        <v>1</v>
      </c>
      <c r="S48" s="152">
        <v>0</v>
      </c>
      <c r="T48" s="152">
        <v>0</v>
      </c>
      <c r="U48" s="154">
        <f t="shared" si="2"/>
        <v>1</v>
      </c>
      <c r="V48" s="155">
        <f t="shared" si="2"/>
        <v>2</v>
      </c>
      <c r="W48" s="156">
        <f t="shared" si="3"/>
        <v>3</v>
      </c>
    </row>
    <row r="49" spans="1:23" x14ac:dyDescent="0.3">
      <c r="A49" s="149" t="s">
        <v>633</v>
      </c>
      <c r="B49" s="150" t="s">
        <v>634</v>
      </c>
      <c r="C49" s="151">
        <v>0</v>
      </c>
      <c r="D49" s="152">
        <v>0</v>
      </c>
      <c r="E49" s="151">
        <v>0</v>
      </c>
      <c r="F49" s="153">
        <v>0</v>
      </c>
      <c r="G49" s="152">
        <v>0</v>
      </c>
      <c r="H49" s="152">
        <v>0</v>
      </c>
      <c r="I49" s="151">
        <v>0</v>
      </c>
      <c r="J49" s="153">
        <v>0</v>
      </c>
      <c r="K49" s="152">
        <v>0</v>
      </c>
      <c r="L49" s="152">
        <v>1</v>
      </c>
      <c r="M49" s="151">
        <v>0</v>
      </c>
      <c r="N49" s="153">
        <v>0</v>
      </c>
      <c r="O49" s="152">
        <v>2</v>
      </c>
      <c r="P49" s="152">
        <v>9</v>
      </c>
      <c r="Q49" s="151">
        <v>0</v>
      </c>
      <c r="R49" s="153">
        <v>0</v>
      </c>
      <c r="S49" s="152">
        <v>0</v>
      </c>
      <c r="T49" s="152">
        <v>0</v>
      </c>
      <c r="U49" s="154">
        <f t="shared" si="2"/>
        <v>2</v>
      </c>
      <c r="V49" s="155">
        <f t="shared" si="2"/>
        <v>10</v>
      </c>
      <c r="W49" s="156">
        <f t="shared" si="3"/>
        <v>12</v>
      </c>
    </row>
    <row r="50" spans="1:23" x14ac:dyDescent="0.3">
      <c r="A50" s="149" t="s">
        <v>635</v>
      </c>
      <c r="B50" s="150" t="s">
        <v>636</v>
      </c>
      <c r="C50" s="151">
        <v>0</v>
      </c>
      <c r="D50" s="152">
        <v>0</v>
      </c>
      <c r="E50" s="151">
        <v>7</v>
      </c>
      <c r="F50" s="153">
        <v>4</v>
      </c>
      <c r="G50" s="152">
        <v>0</v>
      </c>
      <c r="H50" s="152">
        <v>2</v>
      </c>
      <c r="I50" s="151">
        <v>1</v>
      </c>
      <c r="J50" s="153">
        <v>1</v>
      </c>
      <c r="K50" s="152">
        <v>10</v>
      </c>
      <c r="L50" s="152">
        <v>15</v>
      </c>
      <c r="M50" s="151">
        <v>1</v>
      </c>
      <c r="N50" s="153">
        <v>2</v>
      </c>
      <c r="O50" s="152">
        <v>101</v>
      </c>
      <c r="P50" s="152">
        <v>74</v>
      </c>
      <c r="Q50" s="151">
        <v>2</v>
      </c>
      <c r="R50" s="153">
        <v>5</v>
      </c>
      <c r="S50" s="152">
        <v>1</v>
      </c>
      <c r="T50" s="152">
        <v>1</v>
      </c>
      <c r="U50" s="154">
        <f t="shared" si="2"/>
        <v>123</v>
      </c>
      <c r="V50" s="155">
        <f t="shared" si="2"/>
        <v>104</v>
      </c>
      <c r="W50" s="156">
        <f t="shared" si="3"/>
        <v>227</v>
      </c>
    </row>
    <row r="51" spans="1:23" x14ac:dyDescent="0.3">
      <c r="A51" s="149" t="s">
        <v>637</v>
      </c>
      <c r="B51" s="150" t="s">
        <v>638</v>
      </c>
      <c r="C51" s="151">
        <v>0</v>
      </c>
      <c r="D51" s="152">
        <v>0</v>
      </c>
      <c r="E51" s="151">
        <v>0</v>
      </c>
      <c r="F51" s="153">
        <v>0</v>
      </c>
      <c r="G51" s="152">
        <v>0</v>
      </c>
      <c r="H51" s="152">
        <v>0</v>
      </c>
      <c r="I51" s="151">
        <v>0</v>
      </c>
      <c r="J51" s="153">
        <v>0</v>
      </c>
      <c r="K51" s="152">
        <v>0</v>
      </c>
      <c r="L51" s="152">
        <v>0</v>
      </c>
      <c r="M51" s="151">
        <v>0</v>
      </c>
      <c r="N51" s="153">
        <v>0</v>
      </c>
      <c r="O51" s="152">
        <v>0</v>
      </c>
      <c r="P51" s="152">
        <v>1</v>
      </c>
      <c r="Q51" s="151">
        <v>0</v>
      </c>
      <c r="R51" s="153">
        <v>0</v>
      </c>
      <c r="S51" s="152">
        <v>0</v>
      </c>
      <c r="T51" s="152">
        <v>0</v>
      </c>
      <c r="U51" s="154">
        <f t="shared" si="2"/>
        <v>0</v>
      </c>
      <c r="V51" s="155">
        <f t="shared" si="2"/>
        <v>1</v>
      </c>
      <c r="W51" s="156">
        <f t="shared" si="3"/>
        <v>1</v>
      </c>
    </row>
    <row r="52" spans="1:23" x14ac:dyDescent="0.3">
      <c r="A52" s="149" t="s">
        <v>639</v>
      </c>
      <c r="B52" s="150" t="s">
        <v>640</v>
      </c>
      <c r="C52" s="151">
        <v>0</v>
      </c>
      <c r="D52" s="152">
        <v>0</v>
      </c>
      <c r="E52" s="151">
        <v>0</v>
      </c>
      <c r="F52" s="153">
        <v>1</v>
      </c>
      <c r="G52" s="152">
        <v>0</v>
      </c>
      <c r="H52" s="152">
        <v>0</v>
      </c>
      <c r="I52" s="151">
        <v>0</v>
      </c>
      <c r="J52" s="153">
        <v>0</v>
      </c>
      <c r="K52" s="152">
        <v>0</v>
      </c>
      <c r="L52" s="152">
        <v>1</v>
      </c>
      <c r="M52" s="151">
        <v>0</v>
      </c>
      <c r="N52" s="153">
        <v>0</v>
      </c>
      <c r="O52" s="152">
        <v>0</v>
      </c>
      <c r="P52" s="152">
        <v>1</v>
      </c>
      <c r="Q52" s="151">
        <v>0</v>
      </c>
      <c r="R52" s="153">
        <v>1</v>
      </c>
      <c r="S52" s="152">
        <v>0</v>
      </c>
      <c r="T52" s="152">
        <v>0</v>
      </c>
      <c r="U52" s="154">
        <f t="shared" si="2"/>
        <v>0</v>
      </c>
      <c r="V52" s="155">
        <f t="shared" si="2"/>
        <v>4</v>
      </c>
      <c r="W52" s="156">
        <f t="shared" si="3"/>
        <v>4</v>
      </c>
    </row>
    <row r="53" spans="1:23" x14ac:dyDescent="0.3">
      <c r="A53" s="327" t="s">
        <v>641</v>
      </c>
      <c r="B53" s="328"/>
      <c r="C53" s="158">
        <f>SUM(C54:C69)</f>
        <v>0</v>
      </c>
      <c r="D53" s="159">
        <f t="shared" ref="D53:T53" si="5">SUM(D54:D69)</f>
        <v>0</v>
      </c>
      <c r="E53" s="158">
        <f t="shared" si="5"/>
        <v>0</v>
      </c>
      <c r="F53" s="160">
        <f t="shared" si="5"/>
        <v>2</v>
      </c>
      <c r="G53" s="159">
        <f t="shared" si="5"/>
        <v>0</v>
      </c>
      <c r="H53" s="159">
        <f t="shared" si="5"/>
        <v>0</v>
      </c>
      <c r="I53" s="158">
        <f t="shared" si="5"/>
        <v>1</v>
      </c>
      <c r="J53" s="160">
        <f t="shared" si="5"/>
        <v>0</v>
      </c>
      <c r="K53" s="159">
        <f t="shared" si="5"/>
        <v>2</v>
      </c>
      <c r="L53" s="159">
        <f t="shared" si="5"/>
        <v>8</v>
      </c>
      <c r="M53" s="158">
        <f t="shared" si="5"/>
        <v>0</v>
      </c>
      <c r="N53" s="160">
        <f t="shared" si="5"/>
        <v>0</v>
      </c>
      <c r="O53" s="159">
        <f t="shared" si="5"/>
        <v>16</v>
      </c>
      <c r="P53" s="159">
        <f t="shared" si="5"/>
        <v>14</v>
      </c>
      <c r="Q53" s="158">
        <f t="shared" si="5"/>
        <v>2</v>
      </c>
      <c r="R53" s="160">
        <f t="shared" si="5"/>
        <v>1</v>
      </c>
      <c r="S53" s="159">
        <f t="shared" si="5"/>
        <v>1</v>
      </c>
      <c r="T53" s="159">
        <f t="shared" si="5"/>
        <v>0</v>
      </c>
      <c r="U53" s="146">
        <f t="shared" si="2"/>
        <v>22</v>
      </c>
      <c r="V53" s="147">
        <f t="shared" si="2"/>
        <v>25</v>
      </c>
      <c r="W53" s="148">
        <f t="shared" si="3"/>
        <v>47</v>
      </c>
    </row>
    <row r="54" spans="1:23" x14ac:dyDescent="0.3">
      <c r="A54" s="149" t="s">
        <v>642</v>
      </c>
      <c r="B54" s="150" t="s">
        <v>643</v>
      </c>
      <c r="C54" s="151">
        <v>0</v>
      </c>
      <c r="D54" s="152">
        <v>0</v>
      </c>
      <c r="E54" s="151">
        <v>0</v>
      </c>
      <c r="F54" s="153">
        <v>0</v>
      </c>
      <c r="G54" s="152">
        <v>0</v>
      </c>
      <c r="H54" s="152">
        <v>0</v>
      </c>
      <c r="I54" s="151">
        <v>0</v>
      </c>
      <c r="J54" s="153">
        <v>0</v>
      </c>
      <c r="K54" s="152">
        <v>0</v>
      </c>
      <c r="L54" s="152">
        <v>0</v>
      </c>
      <c r="M54" s="151">
        <v>0</v>
      </c>
      <c r="N54" s="153">
        <v>0</v>
      </c>
      <c r="O54" s="152">
        <v>0</v>
      </c>
      <c r="P54" s="152">
        <v>1</v>
      </c>
      <c r="Q54" s="151">
        <v>0</v>
      </c>
      <c r="R54" s="153">
        <v>0</v>
      </c>
      <c r="S54" s="152">
        <v>0</v>
      </c>
      <c r="T54" s="152">
        <v>0</v>
      </c>
      <c r="U54" s="154">
        <f t="shared" si="2"/>
        <v>0</v>
      </c>
      <c r="V54" s="155">
        <f t="shared" si="2"/>
        <v>1</v>
      </c>
      <c r="W54" s="156">
        <f t="shared" si="3"/>
        <v>1</v>
      </c>
    </row>
    <row r="55" spans="1:23" x14ac:dyDescent="0.3">
      <c r="A55" s="149" t="s">
        <v>644</v>
      </c>
      <c r="B55" s="150" t="s">
        <v>645</v>
      </c>
      <c r="C55" s="151">
        <v>0</v>
      </c>
      <c r="D55" s="152">
        <v>0</v>
      </c>
      <c r="E55" s="151">
        <v>0</v>
      </c>
      <c r="F55" s="153">
        <v>0</v>
      </c>
      <c r="G55" s="152">
        <v>0</v>
      </c>
      <c r="H55" s="152">
        <v>0</v>
      </c>
      <c r="I55" s="151">
        <v>0</v>
      </c>
      <c r="J55" s="153">
        <v>0</v>
      </c>
      <c r="K55" s="152">
        <v>0</v>
      </c>
      <c r="L55" s="152">
        <v>1</v>
      </c>
      <c r="M55" s="151">
        <v>0</v>
      </c>
      <c r="N55" s="153">
        <v>0</v>
      </c>
      <c r="O55" s="152">
        <v>0</v>
      </c>
      <c r="P55" s="152">
        <v>0</v>
      </c>
      <c r="Q55" s="151">
        <v>0</v>
      </c>
      <c r="R55" s="153">
        <v>0</v>
      </c>
      <c r="S55" s="152">
        <v>0</v>
      </c>
      <c r="T55" s="152">
        <v>0</v>
      </c>
      <c r="U55" s="154">
        <f t="shared" si="2"/>
        <v>0</v>
      </c>
      <c r="V55" s="155">
        <f t="shared" si="2"/>
        <v>1</v>
      </c>
      <c r="W55" s="156">
        <f t="shared" si="3"/>
        <v>1</v>
      </c>
    </row>
    <row r="56" spans="1:23" x14ac:dyDescent="0.3">
      <c r="A56" s="149" t="s">
        <v>646</v>
      </c>
      <c r="B56" s="150" t="s">
        <v>647</v>
      </c>
      <c r="C56" s="151">
        <v>0</v>
      </c>
      <c r="D56" s="152">
        <v>0</v>
      </c>
      <c r="E56" s="151">
        <v>0</v>
      </c>
      <c r="F56" s="153">
        <v>0</v>
      </c>
      <c r="G56" s="152">
        <v>0</v>
      </c>
      <c r="H56" s="152">
        <v>0</v>
      </c>
      <c r="I56" s="151">
        <v>0</v>
      </c>
      <c r="J56" s="153">
        <v>0</v>
      </c>
      <c r="K56" s="152">
        <v>0</v>
      </c>
      <c r="L56" s="152">
        <v>0</v>
      </c>
      <c r="M56" s="151">
        <v>0</v>
      </c>
      <c r="N56" s="153">
        <v>0</v>
      </c>
      <c r="O56" s="152">
        <v>0</v>
      </c>
      <c r="P56" s="152">
        <v>1</v>
      </c>
      <c r="Q56" s="151">
        <v>0</v>
      </c>
      <c r="R56" s="153">
        <v>0</v>
      </c>
      <c r="S56" s="152">
        <v>0</v>
      </c>
      <c r="T56" s="152">
        <v>0</v>
      </c>
      <c r="U56" s="154">
        <f t="shared" si="2"/>
        <v>0</v>
      </c>
      <c r="V56" s="155">
        <f t="shared" si="2"/>
        <v>1</v>
      </c>
      <c r="W56" s="156">
        <f t="shared" si="3"/>
        <v>1</v>
      </c>
    </row>
    <row r="57" spans="1:23" x14ac:dyDescent="0.3">
      <c r="A57" s="149" t="s">
        <v>648</v>
      </c>
      <c r="B57" s="150" t="s">
        <v>649</v>
      </c>
      <c r="C57" s="151">
        <v>0</v>
      </c>
      <c r="D57" s="152">
        <v>0</v>
      </c>
      <c r="E57" s="151">
        <v>0</v>
      </c>
      <c r="F57" s="153">
        <v>0</v>
      </c>
      <c r="G57" s="152">
        <v>0</v>
      </c>
      <c r="H57" s="152">
        <v>0</v>
      </c>
      <c r="I57" s="151">
        <v>0</v>
      </c>
      <c r="J57" s="153">
        <v>0</v>
      </c>
      <c r="K57" s="152">
        <v>0</v>
      </c>
      <c r="L57" s="152">
        <v>0</v>
      </c>
      <c r="M57" s="151">
        <v>0</v>
      </c>
      <c r="N57" s="153">
        <v>0</v>
      </c>
      <c r="O57" s="152">
        <v>0</v>
      </c>
      <c r="P57" s="152">
        <v>1</v>
      </c>
      <c r="Q57" s="151">
        <v>0</v>
      </c>
      <c r="R57" s="153">
        <v>0</v>
      </c>
      <c r="S57" s="152">
        <v>0</v>
      </c>
      <c r="T57" s="152">
        <v>0</v>
      </c>
      <c r="U57" s="154">
        <f t="shared" si="2"/>
        <v>0</v>
      </c>
      <c r="V57" s="155">
        <f t="shared" si="2"/>
        <v>1</v>
      </c>
      <c r="W57" s="156">
        <f t="shared" si="3"/>
        <v>1</v>
      </c>
    </row>
    <row r="58" spans="1:23" x14ac:dyDescent="0.3">
      <c r="A58" s="149" t="s">
        <v>650</v>
      </c>
      <c r="B58" s="150" t="s">
        <v>651</v>
      </c>
      <c r="C58" s="151">
        <v>0</v>
      </c>
      <c r="D58" s="152">
        <v>0</v>
      </c>
      <c r="E58" s="151">
        <v>0</v>
      </c>
      <c r="F58" s="153">
        <v>0</v>
      </c>
      <c r="G58" s="152">
        <v>0</v>
      </c>
      <c r="H58" s="152">
        <v>0</v>
      </c>
      <c r="I58" s="151">
        <v>0</v>
      </c>
      <c r="J58" s="153">
        <v>0</v>
      </c>
      <c r="K58" s="152">
        <v>0</v>
      </c>
      <c r="L58" s="152">
        <v>1</v>
      </c>
      <c r="M58" s="151">
        <v>0</v>
      </c>
      <c r="N58" s="153">
        <v>0</v>
      </c>
      <c r="O58" s="152">
        <v>1</v>
      </c>
      <c r="P58" s="152">
        <v>1</v>
      </c>
      <c r="Q58" s="151">
        <v>0</v>
      </c>
      <c r="R58" s="153">
        <v>0</v>
      </c>
      <c r="S58" s="152">
        <v>0</v>
      </c>
      <c r="T58" s="152">
        <v>0</v>
      </c>
      <c r="U58" s="154">
        <f t="shared" si="2"/>
        <v>1</v>
      </c>
      <c r="V58" s="155">
        <f t="shared" si="2"/>
        <v>2</v>
      </c>
      <c r="W58" s="156">
        <f t="shared" si="3"/>
        <v>3</v>
      </c>
    </row>
    <row r="59" spans="1:23" x14ac:dyDescent="0.3">
      <c r="A59" s="149" t="s">
        <v>652</v>
      </c>
      <c r="B59" s="150" t="s">
        <v>653</v>
      </c>
      <c r="C59" s="151">
        <v>0</v>
      </c>
      <c r="D59" s="152">
        <v>0</v>
      </c>
      <c r="E59" s="151">
        <v>0</v>
      </c>
      <c r="F59" s="153">
        <v>0</v>
      </c>
      <c r="G59" s="152">
        <v>0</v>
      </c>
      <c r="H59" s="152">
        <v>0</v>
      </c>
      <c r="I59" s="151">
        <v>0</v>
      </c>
      <c r="J59" s="153">
        <v>0</v>
      </c>
      <c r="K59" s="152">
        <v>0</v>
      </c>
      <c r="L59" s="152">
        <v>0</v>
      </c>
      <c r="M59" s="151">
        <v>0</v>
      </c>
      <c r="N59" s="153">
        <v>0</v>
      </c>
      <c r="O59" s="152">
        <v>1</v>
      </c>
      <c r="P59" s="152">
        <v>0</v>
      </c>
      <c r="Q59" s="151">
        <v>1</v>
      </c>
      <c r="R59" s="153">
        <v>0</v>
      </c>
      <c r="S59" s="152">
        <v>1</v>
      </c>
      <c r="T59" s="152">
        <v>0</v>
      </c>
      <c r="U59" s="154">
        <f t="shared" si="2"/>
        <v>3</v>
      </c>
      <c r="V59" s="155">
        <f t="shared" si="2"/>
        <v>0</v>
      </c>
      <c r="W59" s="156">
        <f t="shared" si="3"/>
        <v>3</v>
      </c>
    </row>
    <row r="60" spans="1:23" x14ac:dyDescent="0.3">
      <c r="A60" s="149" t="s">
        <v>654</v>
      </c>
      <c r="B60" s="150" t="s">
        <v>655</v>
      </c>
      <c r="C60" s="151">
        <v>0</v>
      </c>
      <c r="D60" s="152">
        <v>0</v>
      </c>
      <c r="E60" s="151">
        <v>0</v>
      </c>
      <c r="F60" s="153">
        <v>0</v>
      </c>
      <c r="G60" s="152">
        <v>0</v>
      </c>
      <c r="H60" s="152">
        <v>0</v>
      </c>
      <c r="I60" s="151">
        <v>1</v>
      </c>
      <c r="J60" s="153">
        <v>0</v>
      </c>
      <c r="K60" s="152">
        <v>0</v>
      </c>
      <c r="L60" s="152">
        <v>0</v>
      </c>
      <c r="M60" s="151">
        <v>0</v>
      </c>
      <c r="N60" s="153">
        <v>0</v>
      </c>
      <c r="O60" s="152">
        <v>0</v>
      </c>
      <c r="P60" s="152">
        <v>0</v>
      </c>
      <c r="Q60" s="151">
        <v>0</v>
      </c>
      <c r="R60" s="153">
        <v>0</v>
      </c>
      <c r="S60" s="152">
        <v>0</v>
      </c>
      <c r="T60" s="152">
        <v>0</v>
      </c>
      <c r="U60" s="154">
        <f t="shared" si="2"/>
        <v>1</v>
      </c>
      <c r="V60" s="155">
        <f t="shared" si="2"/>
        <v>0</v>
      </c>
      <c r="W60" s="156">
        <f t="shared" si="3"/>
        <v>1</v>
      </c>
    </row>
    <row r="61" spans="1:23" x14ac:dyDescent="0.3">
      <c r="A61" s="149" t="s">
        <v>605</v>
      </c>
      <c r="B61" s="150" t="s">
        <v>606</v>
      </c>
      <c r="C61" s="151">
        <v>0</v>
      </c>
      <c r="D61" s="152">
        <v>0</v>
      </c>
      <c r="E61" s="151">
        <v>0</v>
      </c>
      <c r="F61" s="153">
        <v>1</v>
      </c>
      <c r="G61" s="152">
        <v>0</v>
      </c>
      <c r="H61" s="152">
        <v>0</v>
      </c>
      <c r="I61" s="151">
        <v>0</v>
      </c>
      <c r="J61" s="153">
        <v>0</v>
      </c>
      <c r="K61" s="152">
        <v>0</v>
      </c>
      <c r="L61" s="152">
        <v>2</v>
      </c>
      <c r="M61" s="151">
        <v>0</v>
      </c>
      <c r="N61" s="153">
        <v>0</v>
      </c>
      <c r="O61" s="152">
        <v>4</v>
      </c>
      <c r="P61" s="152">
        <v>1</v>
      </c>
      <c r="Q61" s="151">
        <v>0</v>
      </c>
      <c r="R61" s="153">
        <v>0</v>
      </c>
      <c r="S61" s="152">
        <v>0</v>
      </c>
      <c r="T61" s="152">
        <v>0</v>
      </c>
      <c r="U61" s="154">
        <f>C61+E61+G61+I61+K61+M61+O61+Q61+S61</f>
        <v>4</v>
      </c>
      <c r="V61" s="155">
        <f>D61+F61+H61+J61+L61+N61+P61+R61+T61</f>
        <v>4</v>
      </c>
      <c r="W61" s="156">
        <f>U61+V61</f>
        <v>8</v>
      </c>
    </row>
    <row r="62" spans="1:23" x14ac:dyDescent="0.3">
      <c r="A62" s="149" t="s">
        <v>656</v>
      </c>
      <c r="B62" s="150" t="s">
        <v>657</v>
      </c>
      <c r="C62" s="151">
        <v>0</v>
      </c>
      <c r="D62" s="152">
        <v>0</v>
      </c>
      <c r="E62" s="151">
        <v>0</v>
      </c>
      <c r="F62" s="153">
        <v>0</v>
      </c>
      <c r="G62" s="152">
        <v>0</v>
      </c>
      <c r="H62" s="152">
        <v>0</v>
      </c>
      <c r="I62" s="151">
        <v>0</v>
      </c>
      <c r="J62" s="153">
        <v>0</v>
      </c>
      <c r="K62" s="152">
        <v>0</v>
      </c>
      <c r="L62" s="152">
        <v>0</v>
      </c>
      <c r="M62" s="151">
        <v>0</v>
      </c>
      <c r="N62" s="153">
        <v>0</v>
      </c>
      <c r="O62" s="152">
        <v>1</v>
      </c>
      <c r="P62" s="152">
        <v>0</v>
      </c>
      <c r="Q62" s="151">
        <v>0</v>
      </c>
      <c r="R62" s="153">
        <v>0</v>
      </c>
      <c r="S62" s="152">
        <v>0</v>
      </c>
      <c r="T62" s="152">
        <v>0</v>
      </c>
      <c r="U62" s="154">
        <f t="shared" si="2"/>
        <v>1</v>
      </c>
      <c r="V62" s="155">
        <f t="shared" si="2"/>
        <v>0</v>
      </c>
      <c r="W62" s="156">
        <f t="shared" si="3"/>
        <v>1</v>
      </c>
    </row>
    <row r="63" spans="1:23" x14ac:dyDescent="0.3">
      <c r="A63" s="149" t="s">
        <v>658</v>
      </c>
      <c r="B63" s="150" t="s">
        <v>659</v>
      </c>
      <c r="C63" s="151">
        <v>0</v>
      </c>
      <c r="D63" s="152">
        <v>0</v>
      </c>
      <c r="E63" s="151">
        <v>0</v>
      </c>
      <c r="F63" s="153">
        <v>0</v>
      </c>
      <c r="G63" s="152">
        <v>0</v>
      </c>
      <c r="H63" s="152">
        <v>0</v>
      </c>
      <c r="I63" s="151">
        <v>0</v>
      </c>
      <c r="J63" s="153">
        <v>0</v>
      </c>
      <c r="K63" s="152">
        <v>0</v>
      </c>
      <c r="L63" s="152">
        <v>0</v>
      </c>
      <c r="M63" s="151">
        <v>0</v>
      </c>
      <c r="N63" s="153">
        <v>0</v>
      </c>
      <c r="O63" s="152">
        <v>0</v>
      </c>
      <c r="P63" s="152">
        <v>2</v>
      </c>
      <c r="Q63" s="151">
        <v>0</v>
      </c>
      <c r="R63" s="153">
        <v>0</v>
      </c>
      <c r="S63" s="152">
        <v>0</v>
      </c>
      <c r="T63" s="152">
        <v>0</v>
      </c>
      <c r="U63" s="154">
        <f t="shared" si="2"/>
        <v>0</v>
      </c>
      <c r="V63" s="155">
        <f t="shared" si="2"/>
        <v>2</v>
      </c>
      <c r="W63" s="156">
        <f t="shared" si="3"/>
        <v>2</v>
      </c>
    </row>
    <row r="64" spans="1:23" x14ac:dyDescent="0.3">
      <c r="A64" s="149" t="s">
        <v>660</v>
      </c>
      <c r="B64" s="150" t="s">
        <v>661</v>
      </c>
      <c r="C64" s="151">
        <v>0</v>
      </c>
      <c r="D64" s="152">
        <v>0</v>
      </c>
      <c r="E64" s="151">
        <v>0</v>
      </c>
      <c r="F64" s="153">
        <v>1</v>
      </c>
      <c r="G64" s="152">
        <v>0</v>
      </c>
      <c r="H64" s="152">
        <v>0</v>
      </c>
      <c r="I64" s="151">
        <v>0</v>
      </c>
      <c r="J64" s="153">
        <v>0</v>
      </c>
      <c r="K64" s="152">
        <v>1</v>
      </c>
      <c r="L64" s="152">
        <v>0</v>
      </c>
      <c r="M64" s="151">
        <v>0</v>
      </c>
      <c r="N64" s="153">
        <v>0</v>
      </c>
      <c r="O64" s="152">
        <v>5</v>
      </c>
      <c r="P64" s="152">
        <v>6</v>
      </c>
      <c r="Q64" s="151">
        <v>1</v>
      </c>
      <c r="R64" s="153">
        <v>1</v>
      </c>
      <c r="S64" s="152">
        <v>0</v>
      </c>
      <c r="T64" s="152">
        <v>0</v>
      </c>
      <c r="U64" s="154">
        <f t="shared" si="2"/>
        <v>7</v>
      </c>
      <c r="V64" s="155">
        <f t="shared" si="2"/>
        <v>8</v>
      </c>
      <c r="W64" s="156">
        <f t="shared" si="3"/>
        <v>15</v>
      </c>
    </row>
    <row r="65" spans="1:23" x14ac:dyDescent="0.3">
      <c r="A65" s="149" t="s">
        <v>662</v>
      </c>
      <c r="B65" s="150" t="s">
        <v>663</v>
      </c>
      <c r="C65" s="151">
        <v>0</v>
      </c>
      <c r="D65" s="152">
        <v>0</v>
      </c>
      <c r="E65" s="151">
        <v>0</v>
      </c>
      <c r="F65" s="153">
        <v>0</v>
      </c>
      <c r="G65" s="152">
        <v>0</v>
      </c>
      <c r="H65" s="152">
        <v>0</v>
      </c>
      <c r="I65" s="151">
        <v>0</v>
      </c>
      <c r="J65" s="153">
        <v>0</v>
      </c>
      <c r="K65" s="152">
        <v>0</v>
      </c>
      <c r="L65" s="152">
        <v>0</v>
      </c>
      <c r="M65" s="151">
        <v>0</v>
      </c>
      <c r="N65" s="153">
        <v>0</v>
      </c>
      <c r="O65" s="152">
        <v>3</v>
      </c>
      <c r="P65" s="152">
        <v>1</v>
      </c>
      <c r="Q65" s="151">
        <v>0</v>
      </c>
      <c r="R65" s="153">
        <v>0</v>
      </c>
      <c r="S65" s="152">
        <v>0</v>
      </c>
      <c r="T65" s="152">
        <v>0</v>
      </c>
      <c r="U65" s="154">
        <f t="shared" si="2"/>
        <v>3</v>
      </c>
      <c r="V65" s="155">
        <f t="shared" si="2"/>
        <v>1</v>
      </c>
      <c r="W65" s="156">
        <f t="shared" si="3"/>
        <v>4</v>
      </c>
    </row>
    <row r="66" spans="1:23" x14ac:dyDescent="0.3">
      <c r="A66" s="149" t="s">
        <v>664</v>
      </c>
      <c r="B66" s="150" t="s">
        <v>665</v>
      </c>
      <c r="C66" s="151">
        <v>0</v>
      </c>
      <c r="D66" s="152">
        <v>0</v>
      </c>
      <c r="E66" s="151">
        <v>0</v>
      </c>
      <c r="F66" s="153">
        <v>0</v>
      </c>
      <c r="G66" s="152">
        <v>0</v>
      </c>
      <c r="H66" s="152">
        <v>0</v>
      </c>
      <c r="I66" s="151">
        <v>0</v>
      </c>
      <c r="J66" s="153">
        <v>0</v>
      </c>
      <c r="K66" s="152">
        <v>0</v>
      </c>
      <c r="L66" s="152">
        <v>0</v>
      </c>
      <c r="M66" s="151">
        <v>0</v>
      </c>
      <c r="N66" s="153">
        <v>0</v>
      </c>
      <c r="O66" s="152">
        <v>1</v>
      </c>
      <c r="P66" s="152">
        <v>0</v>
      </c>
      <c r="Q66" s="151">
        <v>0</v>
      </c>
      <c r="R66" s="153">
        <v>0</v>
      </c>
      <c r="S66" s="152">
        <v>0</v>
      </c>
      <c r="T66" s="152">
        <v>0</v>
      </c>
      <c r="U66" s="154">
        <f t="shared" si="2"/>
        <v>1</v>
      </c>
      <c r="V66" s="155">
        <f t="shared" si="2"/>
        <v>0</v>
      </c>
      <c r="W66" s="156">
        <f t="shared" si="3"/>
        <v>1</v>
      </c>
    </row>
    <row r="67" spans="1:23" x14ac:dyDescent="0.3">
      <c r="A67" s="149" t="s">
        <v>666</v>
      </c>
      <c r="B67" s="150" t="s">
        <v>667</v>
      </c>
      <c r="C67" s="151">
        <v>0</v>
      </c>
      <c r="D67" s="152">
        <v>0</v>
      </c>
      <c r="E67" s="151">
        <v>0</v>
      </c>
      <c r="F67" s="153">
        <v>0</v>
      </c>
      <c r="G67" s="152">
        <v>0</v>
      </c>
      <c r="H67" s="152">
        <v>0</v>
      </c>
      <c r="I67" s="151">
        <v>0</v>
      </c>
      <c r="J67" s="153">
        <v>0</v>
      </c>
      <c r="K67" s="152">
        <v>0</v>
      </c>
      <c r="L67" s="152">
        <v>1</v>
      </c>
      <c r="M67" s="151">
        <v>0</v>
      </c>
      <c r="N67" s="153">
        <v>0</v>
      </c>
      <c r="O67" s="152">
        <v>0</v>
      </c>
      <c r="P67" s="152">
        <v>0</v>
      </c>
      <c r="Q67" s="151">
        <v>0</v>
      </c>
      <c r="R67" s="153">
        <v>0</v>
      </c>
      <c r="S67" s="152">
        <v>0</v>
      </c>
      <c r="T67" s="152">
        <v>0</v>
      </c>
      <c r="U67" s="154">
        <f t="shared" si="2"/>
        <v>0</v>
      </c>
      <c r="V67" s="155">
        <f t="shared" si="2"/>
        <v>1</v>
      </c>
      <c r="W67" s="156">
        <f t="shared" si="3"/>
        <v>1</v>
      </c>
    </row>
    <row r="68" spans="1:23" x14ac:dyDescent="0.3">
      <c r="A68" s="149" t="s">
        <v>668</v>
      </c>
      <c r="B68" s="150" t="s">
        <v>669</v>
      </c>
      <c r="C68" s="151">
        <v>0</v>
      </c>
      <c r="D68" s="152">
        <v>0</v>
      </c>
      <c r="E68" s="151">
        <v>0</v>
      </c>
      <c r="F68" s="153">
        <v>0</v>
      </c>
      <c r="G68" s="152">
        <v>0</v>
      </c>
      <c r="H68" s="152">
        <v>0</v>
      </c>
      <c r="I68" s="151">
        <v>0</v>
      </c>
      <c r="J68" s="153">
        <v>0</v>
      </c>
      <c r="K68" s="152">
        <v>1</v>
      </c>
      <c r="L68" s="152">
        <v>1</v>
      </c>
      <c r="M68" s="151">
        <v>0</v>
      </c>
      <c r="N68" s="153">
        <v>0</v>
      </c>
      <c r="O68" s="152">
        <v>0</v>
      </c>
      <c r="P68" s="152">
        <v>0</v>
      </c>
      <c r="Q68" s="151">
        <v>0</v>
      </c>
      <c r="R68" s="153">
        <v>0</v>
      </c>
      <c r="S68" s="152">
        <v>0</v>
      </c>
      <c r="T68" s="152">
        <v>0</v>
      </c>
      <c r="U68" s="154">
        <f t="shared" si="2"/>
        <v>1</v>
      </c>
      <c r="V68" s="155">
        <f t="shared" si="2"/>
        <v>1</v>
      </c>
      <c r="W68" s="156">
        <f t="shared" si="3"/>
        <v>2</v>
      </c>
    </row>
    <row r="69" spans="1:23" x14ac:dyDescent="0.3">
      <c r="A69" s="149" t="s">
        <v>670</v>
      </c>
      <c r="B69" s="150" t="s">
        <v>671</v>
      </c>
      <c r="C69" s="161">
        <v>0</v>
      </c>
      <c r="D69" s="162">
        <v>0</v>
      </c>
      <c r="E69" s="161">
        <v>0</v>
      </c>
      <c r="F69" s="163">
        <v>0</v>
      </c>
      <c r="G69" s="162">
        <v>0</v>
      </c>
      <c r="H69" s="162">
        <v>0</v>
      </c>
      <c r="I69" s="161">
        <v>0</v>
      </c>
      <c r="J69" s="163">
        <v>0</v>
      </c>
      <c r="K69" s="162">
        <v>0</v>
      </c>
      <c r="L69" s="162">
        <v>2</v>
      </c>
      <c r="M69" s="161">
        <v>0</v>
      </c>
      <c r="N69" s="163">
        <v>0</v>
      </c>
      <c r="O69" s="162">
        <v>0</v>
      </c>
      <c r="P69" s="162">
        <v>0</v>
      </c>
      <c r="Q69" s="161">
        <v>0</v>
      </c>
      <c r="R69" s="163">
        <v>0</v>
      </c>
      <c r="S69" s="162">
        <v>0</v>
      </c>
      <c r="T69" s="162">
        <v>0</v>
      </c>
      <c r="U69" s="164">
        <f t="shared" ref="U69:V73" si="6">C69+E69+G69+I69+K69+M69+O69+Q69+S69</f>
        <v>0</v>
      </c>
      <c r="V69" s="165">
        <f t="shared" si="6"/>
        <v>2</v>
      </c>
      <c r="W69" s="166">
        <f t="shared" ref="W69:W73" si="7">U69+V69</f>
        <v>2</v>
      </c>
    </row>
    <row r="70" spans="1:23" x14ac:dyDescent="0.3">
      <c r="A70" s="329" t="s">
        <v>672</v>
      </c>
      <c r="B70" s="328"/>
      <c r="C70" s="151"/>
      <c r="D70" s="152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55"/>
      <c r="V70" s="155"/>
      <c r="W70" s="168"/>
    </row>
    <row r="71" spans="1:23" x14ac:dyDescent="0.3">
      <c r="A71" s="169" t="s">
        <v>673</v>
      </c>
      <c r="B71" s="170" t="s">
        <v>674</v>
      </c>
      <c r="C71" s="158">
        <v>0</v>
      </c>
      <c r="D71" s="159">
        <v>0</v>
      </c>
      <c r="E71" s="158">
        <v>0</v>
      </c>
      <c r="F71" s="160">
        <v>0</v>
      </c>
      <c r="G71" s="159">
        <v>0</v>
      </c>
      <c r="H71" s="159">
        <v>0</v>
      </c>
      <c r="I71" s="158">
        <v>0</v>
      </c>
      <c r="J71" s="160">
        <v>0</v>
      </c>
      <c r="K71" s="159">
        <v>0</v>
      </c>
      <c r="L71" s="159">
        <v>0</v>
      </c>
      <c r="M71" s="158">
        <v>0</v>
      </c>
      <c r="N71" s="160">
        <v>0</v>
      </c>
      <c r="O71" s="159">
        <v>1</v>
      </c>
      <c r="P71" s="159">
        <v>0</v>
      </c>
      <c r="Q71" s="158">
        <v>0</v>
      </c>
      <c r="R71" s="160">
        <v>0</v>
      </c>
      <c r="S71" s="159">
        <v>0</v>
      </c>
      <c r="T71" s="159">
        <v>0</v>
      </c>
      <c r="U71" s="146">
        <f t="shared" si="6"/>
        <v>1</v>
      </c>
      <c r="V71" s="147">
        <f t="shared" si="6"/>
        <v>0</v>
      </c>
      <c r="W71" s="148">
        <f t="shared" si="7"/>
        <v>1</v>
      </c>
    </row>
    <row r="72" spans="1:23" x14ac:dyDescent="0.3">
      <c r="A72" s="171"/>
      <c r="B72" s="172"/>
      <c r="C72" s="154"/>
      <c r="D72" s="155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55"/>
      <c r="V72" s="155"/>
      <c r="W72" s="168"/>
    </row>
    <row r="73" spans="1:23" x14ac:dyDescent="0.3">
      <c r="A73" s="174">
        <v>99</v>
      </c>
      <c r="B73" s="175" t="s">
        <v>675</v>
      </c>
      <c r="C73" s="146">
        <v>22</v>
      </c>
      <c r="D73" s="147">
        <v>19</v>
      </c>
      <c r="E73" s="146">
        <v>7</v>
      </c>
      <c r="F73" s="176">
        <v>10</v>
      </c>
      <c r="G73" s="147">
        <v>1</v>
      </c>
      <c r="H73" s="147">
        <v>1</v>
      </c>
      <c r="I73" s="146">
        <v>4</v>
      </c>
      <c r="J73" s="176">
        <v>3</v>
      </c>
      <c r="K73" s="147">
        <v>17</v>
      </c>
      <c r="L73" s="147">
        <v>28</v>
      </c>
      <c r="M73" s="146">
        <v>0</v>
      </c>
      <c r="N73" s="176">
        <v>0</v>
      </c>
      <c r="O73" s="147">
        <v>118</v>
      </c>
      <c r="P73" s="147">
        <v>119</v>
      </c>
      <c r="Q73" s="146">
        <v>5</v>
      </c>
      <c r="R73" s="176">
        <v>5</v>
      </c>
      <c r="S73" s="147">
        <v>2</v>
      </c>
      <c r="T73" s="147">
        <v>6</v>
      </c>
      <c r="U73" s="146">
        <f t="shared" si="6"/>
        <v>176</v>
      </c>
      <c r="V73" s="147">
        <f t="shared" si="6"/>
        <v>191</v>
      </c>
      <c r="W73" s="148">
        <f t="shared" si="7"/>
        <v>367</v>
      </c>
    </row>
  </sheetData>
  <mergeCells count="17">
    <mergeCell ref="A3:B3"/>
    <mergeCell ref="A4:B4"/>
    <mergeCell ref="A14:B14"/>
    <mergeCell ref="A53:B53"/>
    <mergeCell ref="A70:B70"/>
    <mergeCell ref="U1:W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25" right="0.25" top="0.75" bottom="0.75" header="0.3" footer="0.3"/>
  <pageSetup scale="69" fitToHeight="0" orientation="landscape" r:id="rId1"/>
  <headerFooter>
    <oddHeader>&amp;C&amp;"+,Bold"&amp;10&amp;KC00000Southern Illinois University Edwardsville
Fall 2016 Degree-seeking first-time Undergraduate Transfer enrollments from other colleges/universities by race-ethnic category and gender
IBHE Table 10</oddHeader>
    <oddFooter>&amp;R&amp;"-,Italic"&amp;9&amp;K01+033Office of Institutional Research and Studies
October 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Normal="100" workbookViewId="0">
      <selection activeCell="H28" sqref="H28:H32"/>
    </sheetView>
  </sheetViews>
  <sheetFormatPr defaultColWidth="2.77734375" defaultRowHeight="12.6" x14ac:dyDescent="0.25"/>
  <cols>
    <col min="1" max="2" width="3" style="177" bestFit="1" customWidth="1"/>
    <col min="3" max="3" width="17" style="177" bestFit="1" customWidth="1"/>
    <col min="4" max="15" width="7.77734375" style="177" customWidth="1"/>
    <col min="16" max="16384" width="2.77734375" style="177"/>
  </cols>
  <sheetData>
    <row r="1" spans="1:17" ht="13.8" x14ac:dyDescent="0.25">
      <c r="A1" s="330" t="s">
        <v>676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3.8" x14ac:dyDescent="0.25">
      <c r="A2" s="331" t="s">
        <v>677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ht="13.8" x14ac:dyDescent="0.25">
      <c r="A3" s="330" t="s">
        <v>678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7" ht="14.4" x14ac:dyDescent="0.3">
      <c r="B4" s="178"/>
      <c r="C4" s="178"/>
      <c r="F4" s="179"/>
      <c r="G4" s="179"/>
      <c r="H4" s="178"/>
      <c r="I4" s="178"/>
      <c r="J4" s="178"/>
      <c r="K4" s="178"/>
      <c r="L4" s="332"/>
      <c r="M4" s="332"/>
      <c r="N4" s="178"/>
      <c r="O4" s="178"/>
      <c r="P4" s="178"/>
      <c r="Q4" s="178"/>
    </row>
    <row r="5" spans="1:17" ht="43.5" customHeight="1" x14ac:dyDescent="0.3">
      <c r="B5" s="178"/>
      <c r="C5" s="178"/>
      <c r="D5" s="333" t="s">
        <v>679</v>
      </c>
      <c r="E5" s="334"/>
      <c r="F5" s="335" t="s">
        <v>378</v>
      </c>
      <c r="G5" s="335"/>
      <c r="H5" s="336" t="s">
        <v>200</v>
      </c>
      <c r="I5" s="337"/>
      <c r="J5" s="335" t="s">
        <v>229</v>
      </c>
      <c r="K5" s="335"/>
      <c r="L5" s="338" t="s">
        <v>379</v>
      </c>
      <c r="M5" s="339"/>
      <c r="N5" s="336" t="s">
        <v>197</v>
      </c>
      <c r="O5" s="337"/>
    </row>
    <row r="6" spans="1:17" ht="14.4" x14ac:dyDescent="0.3">
      <c r="A6" s="180"/>
      <c r="B6" s="180"/>
      <c r="C6" s="180"/>
      <c r="D6" s="189" t="s">
        <v>192</v>
      </c>
      <c r="E6" s="190" t="s">
        <v>191</v>
      </c>
      <c r="F6" s="191" t="s">
        <v>192</v>
      </c>
      <c r="G6" s="191" t="s">
        <v>191</v>
      </c>
      <c r="H6" s="189" t="s">
        <v>192</v>
      </c>
      <c r="I6" s="190" t="s">
        <v>191</v>
      </c>
      <c r="J6" s="191" t="s">
        <v>192</v>
      </c>
      <c r="K6" s="191" t="s">
        <v>191</v>
      </c>
      <c r="L6" s="189" t="s">
        <v>192</v>
      </c>
      <c r="M6" s="190" t="s">
        <v>191</v>
      </c>
      <c r="N6" s="189" t="s">
        <v>192</v>
      </c>
      <c r="O6" s="190" t="s">
        <v>191</v>
      </c>
      <c r="P6" s="180"/>
      <c r="Q6" s="180"/>
    </row>
    <row r="7" spans="1:17" ht="14.4" x14ac:dyDescent="0.3">
      <c r="A7" s="178">
        <v>11</v>
      </c>
      <c r="B7" s="181" t="s">
        <v>267</v>
      </c>
      <c r="C7" s="178" t="s">
        <v>679</v>
      </c>
      <c r="D7" s="185">
        <v>98</v>
      </c>
      <c r="E7" s="186">
        <v>87</v>
      </c>
      <c r="F7" s="182">
        <v>22</v>
      </c>
      <c r="G7" s="182">
        <v>19</v>
      </c>
      <c r="H7" s="185">
        <v>7</v>
      </c>
      <c r="I7" s="186">
        <v>6</v>
      </c>
      <c r="J7" s="182">
        <v>16</v>
      </c>
      <c r="K7" s="182">
        <v>35</v>
      </c>
      <c r="L7" s="187">
        <v>1</v>
      </c>
      <c r="M7" s="188">
        <v>4</v>
      </c>
      <c r="N7" s="185">
        <v>133</v>
      </c>
      <c r="O7" s="186">
        <v>161</v>
      </c>
    </row>
    <row r="8" spans="1:17" ht="14.4" x14ac:dyDescent="0.3">
      <c r="A8" s="178">
        <v>11</v>
      </c>
      <c r="B8" s="181" t="s">
        <v>269</v>
      </c>
      <c r="C8" s="178" t="s">
        <v>680</v>
      </c>
      <c r="D8" s="185" t="s">
        <v>681</v>
      </c>
      <c r="E8" s="186" t="s">
        <v>681</v>
      </c>
      <c r="F8" s="182">
        <v>54</v>
      </c>
      <c r="G8" s="182">
        <v>63</v>
      </c>
      <c r="H8" s="185">
        <v>59</v>
      </c>
      <c r="I8" s="186">
        <v>82</v>
      </c>
      <c r="J8" s="182">
        <v>84</v>
      </c>
      <c r="K8" s="182">
        <v>134</v>
      </c>
      <c r="L8" s="187">
        <v>13</v>
      </c>
      <c r="M8" s="188">
        <v>15</v>
      </c>
      <c r="N8" s="185">
        <v>156</v>
      </c>
      <c r="O8" s="186">
        <v>234</v>
      </c>
    </row>
  </sheetData>
  <mergeCells count="10">
    <mergeCell ref="A1:Q1"/>
    <mergeCell ref="A2:Q2"/>
    <mergeCell ref="A3:Q3"/>
    <mergeCell ref="L4:M4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fitToHeight="0" orientation="landscape" r:id="rId1"/>
  <headerFooter>
    <oddFooter>&amp;R&amp;"-,Italic"&amp;9&amp;K01+041Office of Institutional Research and Studies
October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Table11</vt:lpstr>
      <vt:lpstr>Contents!Print_Area</vt:lpstr>
      <vt:lpstr>'Table 10'!Print_Titles</vt:lpstr>
      <vt:lpstr>'Table 2'!Print_Titles</vt:lpstr>
      <vt:lpstr>'Table 8'!Print_Titles</vt:lpstr>
      <vt:lpstr>'Table 9'!Print_Titles</vt:lpstr>
    </vt:vector>
  </TitlesOfParts>
  <Company>SIUE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Lame, Joan</cp:lastModifiedBy>
  <cp:lastPrinted>2016-10-19T16:34:25Z</cp:lastPrinted>
  <dcterms:created xsi:type="dcterms:W3CDTF">2016-09-27T22:54:30Z</dcterms:created>
  <dcterms:modified xsi:type="dcterms:W3CDTF">2016-11-02T22:54:32Z</dcterms:modified>
</cp:coreProperties>
</file>