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IRS\joan\Fact Book and Annex\Annex\Fall 2019 Enrollment tables\"/>
    </mc:Choice>
  </mc:AlternateContent>
  <xr:revisionPtr revIDLastSave="0" documentId="13_ncr:1_{4716790D-B1AD-4C1D-8096-E6CB6476AAF3}" xr6:coauthVersionLast="36" xr6:coauthVersionMax="36" xr10:uidLastSave="{00000000-0000-0000-0000-000000000000}"/>
  <bookViews>
    <workbookView xWindow="0" yWindow="0" windowWidth="20460" windowHeight="15105" xr2:uid="{00000000-000D-0000-FFFF-FFFF00000000}"/>
  </bookViews>
  <sheets>
    <sheet name="Contents" sheetId="9" r:id="rId1"/>
    <sheet name="Table 2" sheetId="1" r:id="rId2"/>
    <sheet name="Table 4" sheetId="2" r:id="rId3"/>
    <sheet name="Table 5A" sheetId="3" r:id="rId4"/>
    <sheet name="Table 7" sheetId="4" r:id="rId5"/>
    <sheet name="Table 8" sheetId="5" r:id="rId6"/>
    <sheet name="Table 9" sheetId="6" r:id="rId7"/>
    <sheet name="Table 10" sheetId="7" r:id="rId8"/>
    <sheet name="Table 11" sheetId="8" r:id="rId9"/>
  </sheets>
  <externalReferences>
    <externalReference r:id="rId10"/>
  </externalReferences>
  <definedNames>
    <definedName name="__MeasureNames__">'[1]#REF!'!$A$2:$C$2</definedName>
    <definedName name="__ViewNames__">'[1]#REF!'!$C$3:$C$4</definedName>
    <definedName name="_xlnm.Print_Titles" localSheetId="7">'Table 10'!$1:$2</definedName>
    <definedName name="_xlnm.Print_Titles" localSheetId="1">'Table 2'!$1:$2</definedName>
    <definedName name="_xlnm.Print_Titles" localSheetId="5">'Table 8'!$1:$2</definedName>
    <definedName name="_xlnm.Print_Titles" localSheetId="6">'Table 9'!$1:$2</definedName>
  </definedNames>
  <calcPr calcId="191029"/>
</workbook>
</file>

<file path=xl/calcChain.xml><?xml version="1.0" encoding="utf-8"?>
<calcChain xmlns="http://schemas.openxmlformats.org/spreadsheetml/2006/main">
  <c r="U40" i="2" l="1"/>
  <c r="T40" i="2"/>
  <c r="T38" i="2" s="1"/>
  <c r="U39" i="2"/>
  <c r="U33" i="2" s="1"/>
  <c r="T39" i="2"/>
  <c r="V38" i="2"/>
  <c r="S38" i="2"/>
  <c r="R38" i="2"/>
  <c r="Q38" i="2"/>
  <c r="P38" i="2"/>
  <c r="O38" i="2"/>
  <c r="O32" i="2" s="1"/>
  <c r="N38" i="2"/>
  <c r="M38" i="2"/>
  <c r="L38" i="2"/>
  <c r="L32" i="2" s="1"/>
  <c r="K38" i="2"/>
  <c r="J38" i="2"/>
  <c r="I38" i="2"/>
  <c r="H38" i="2"/>
  <c r="G38" i="2"/>
  <c r="F38" i="2"/>
  <c r="E38" i="2"/>
  <c r="D38" i="2"/>
  <c r="C38" i="2"/>
  <c r="C32" i="2" s="1"/>
  <c r="B38" i="2"/>
  <c r="U37" i="2"/>
  <c r="U34" i="2" s="1"/>
  <c r="T37" i="2"/>
  <c r="T34" i="2" s="1"/>
  <c r="U36" i="2"/>
  <c r="T36" i="2"/>
  <c r="V35" i="2"/>
  <c r="V32" i="2" s="1"/>
  <c r="U35" i="2"/>
  <c r="S35" i="2"/>
  <c r="R35" i="2"/>
  <c r="Q35" i="2"/>
  <c r="Q32" i="2" s="1"/>
  <c r="P35" i="2"/>
  <c r="P32" i="2" s="1"/>
  <c r="O35" i="2"/>
  <c r="N35" i="2"/>
  <c r="M35" i="2"/>
  <c r="L35" i="2"/>
  <c r="K35" i="2"/>
  <c r="J35" i="2"/>
  <c r="J32" i="2" s="1"/>
  <c r="I35" i="2"/>
  <c r="I32" i="2" s="1"/>
  <c r="H35" i="2"/>
  <c r="G35" i="2"/>
  <c r="F35" i="2"/>
  <c r="E35" i="2"/>
  <c r="E32" i="2" s="1"/>
  <c r="D35" i="2"/>
  <c r="D32" i="2" s="1"/>
  <c r="C35" i="2"/>
  <c r="B35" i="2"/>
  <c r="V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V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S32" i="2"/>
  <c r="R32" i="2"/>
  <c r="N32" i="2"/>
  <c r="M32" i="2"/>
  <c r="K32" i="2"/>
  <c r="H32" i="2"/>
  <c r="G32" i="2"/>
  <c r="F32" i="2"/>
  <c r="B32" i="2"/>
  <c r="U31" i="2"/>
  <c r="T31" i="2"/>
  <c r="U30" i="2"/>
  <c r="T30" i="2"/>
  <c r="U29" i="2"/>
  <c r="T29" i="2"/>
  <c r="T23" i="2" s="1"/>
  <c r="U28" i="2"/>
  <c r="U25" i="2" s="1"/>
  <c r="T28" i="2"/>
  <c r="T25" i="2" s="1"/>
  <c r="U27" i="2"/>
  <c r="T27" i="2"/>
  <c r="T24" i="2" s="1"/>
  <c r="U26" i="2"/>
  <c r="T26" i="2"/>
  <c r="V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V24" i="2"/>
  <c r="U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V23" i="2"/>
  <c r="U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U21" i="2"/>
  <c r="T21" i="2"/>
  <c r="U20" i="2"/>
  <c r="T20" i="2"/>
  <c r="T15" i="2" s="1"/>
  <c r="U19" i="2"/>
  <c r="T19" i="2"/>
  <c r="U18" i="2"/>
  <c r="U15" i="2" s="1"/>
  <c r="T18" i="2"/>
  <c r="U17" i="2"/>
  <c r="T17" i="2"/>
  <c r="U16" i="2"/>
  <c r="T16" i="2"/>
  <c r="V15" i="2"/>
  <c r="S15" i="2"/>
  <c r="R15" i="2"/>
  <c r="Q15" i="2"/>
  <c r="P15" i="2"/>
  <c r="P5" i="2" s="1"/>
  <c r="O15" i="2"/>
  <c r="N15" i="2"/>
  <c r="M15" i="2"/>
  <c r="M5" i="2" s="1"/>
  <c r="L15" i="2"/>
  <c r="K15" i="2"/>
  <c r="J15" i="2"/>
  <c r="I15" i="2"/>
  <c r="H15" i="2"/>
  <c r="H5" i="2" s="1"/>
  <c r="G15" i="2"/>
  <c r="F15" i="2"/>
  <c r="E15" i="2"/>
  <c r="D15" i="2"/>
  <c r="D5" i="2" s="1"/>
  <c r="C15" i="2"/>
  <c r="B15" i="2"/>
  <c r="U14" i="2"/>
  <c r="T14" i="2"/>
  <c r="U13" i="2"/>
  <c r="T13" i="2"/>
  <c r="U12" i="2"/>
  <c r="T12" i="2"/>
  <c r="U11" i="2"/>
  <c r="T11" i="2"/>
  <c r="U10" i="2"/>
  <c r="T10" i="2"/>
  <c r="T7" i="2" s="1"/>
  <c r="T5" i="2" s="1"/>
  <c r="U9" i="2"/>
  <c r="T9" i="2"/>
  <c r="U8" i="2"/>
  <c r="U7" i="2" s="1"/>
  <c r="U5" i="2" s="1"/>
  <c r="T8" i="2"/>
  <c r="V7" i="2"/>
  <c r="S7" i="2"/>
  <c r="S5" i="2" s="1"/>
  <c r="R7" i="2"/>
  <c r="R5" i="2" s="1"/>
  <c r="Q7" i="2"/>
  <c r="P7" i="2"/>
  <c r="O7" i="2"/>
  <c r="O5" i="2" s="1"/>
  <c r="N7" i="2"/>
  <c r="M7" i="2"/>
  <c r="L7" i="2"/>
  <c r="L5" i="2" s="1"/>
  <c r="K7" i="2"/>
  <c r="J7" i="2"/>
  <c r="I7" i="2"/>
  <c r="I5" i="2" s="1"/>
  <c r="H7" i="2"/>
  <c r="G7" i="2"/>
  <c r="G5" i="2" s="1"/>
  <c r="F7" i="2"/>
  <c r="F5" i="2" s="1"/>
  <c r="E7" i="2"/>
  <c r="D7" i="2"/>
  <c r="C7" i="2"/>
  <c r="C5" i="2" s="1"/>
  <c r="B7" i="2"/>
  <c r="U6" i="2"/>
  <c r="T6" i="2"/>
  <c r="V5" i="2"/>
  <c r="Q5" i="2"/>
  <c r="N5" i="2"/>
  <c r="K5" i="2"/>
  <c r="J5" i="2"/>
  <c r="E5" i="2"/>
  <c r="B5" i="2"/>
  <c r="U4" i="2"/>
  <c r="T4" i="2"/>
  <c r="U3" i="2"/>
  <c r="T3" i="2"/>
  <c r="T35" i="2" l="1"/>
  <c r="T32" i="2" s="1"/>
  <c r="U38" i="2"/>
  <c r="U32" i="2" s="1"/>
  <c r="G10" i="5" l="1"/>
  <c r="T94" i="6" l="1"/>
  <c r="S94" i="6"/>
  <c r="U94" i="6" s="1"/>
  <c r="T93" i="6"/>
  <c r="S93" i="6"/>
  <c r="U93" i="6" s="1"/>
  <c r="T92" i="6"/>
  <c r="S92" i="6"/>
  <c r="U92" i="6" s="1"/>
  <c r="T91" i="6"/>
  <c r="S91" i="6"/>
  <c r="U91" i="6" s="1"/>
  <c r="T90" i="6"/>
  <c r="S90" i="6"/>
  <c r="U90" i="6" s="1"/>
  <c r="T89" i="6"/>
  <c r="S89" i="6"/>
  <c r="U89" i="6" s="1"/>
  <c r="T88" i="6"/>
  <c r="S88" i="6"/>
  <c r="U88" i="6" s="1"/>
  <c r="T87" i="6"/>
  <c r="S87" i="6"/>
  <c r="U87" i="6" s="1"/>
  <c r="T86" i="6"/>
  <c r="S86" i="6"/>
  <c r="U86" i="6" s="1"/>
  <c r="T85" i="6"/>
  <c r="S85" i="6"/>
  <c r="U85" i="6" s="1"/>
  <c r="T84" i="6"/>
  <c r="S84" i="6"/>
  <c r="U84" i="6" s="1"/>
  <c r="T83" i="6"/>
  <c r="S83" i="6"/>
  <c r="U83" i="6" s="1"/>
  <c r="T82" i="6"/>
  <c r="S82" i="6"/>
  <c r="U82" i="6" s="1"/>
  <c r="T81" i="6"/>
  <c r="S81" i="6"/>
  <c r="U81" i="6" s="1"/>
  <c r="T80" i="6"/>
  <c r="S80" i="6"/>
  <c r="U80" i="6" s="1"/>
  <c r="T79" i="6"/>
  <c r="S79" i="6"/>
  <c r="U79" i="6" s="1"/>
  <c r="T78" i="6"/>
  <c r="S78" i="6"/>
  <c r="U78" i="6" s="1"/>
  <c r="T77" i="6"/>
  <c r="S77" i="6"/>
  <c r="U77" i="6" s="1"/>
  <c r="T76" i="6"/>
  <c r="S76" i="6"/>
  <c r="U76" i="6" s="1"/>
  <c r="T75" i="6"/>
  <c r="S75" i="6"/>
  <c r="U75" i="6" s="1"/>
  <c r="T74" i="6"/>
  <c r="S74" i="6"/>
  <c r="U74" i="6" s="1"/>
  <c r="T73" i="6"/>
  <c r="S73" i="6"/>
  <c r="U73" i="6" s="1"/>
  <c r="T72" i="6"/>
  <c r="S72" i="6"/>
  <c r="U72" i="6" s="1"/>
  <c r="T71" i="6"/>
  <c r="S71" i="6"/>
  <c r="U71" i="6" s="1"/>
  <c r="T70" i="6"/>
  <c r="S70" i="6"/>
  <c r="U70" i="6" s="1"/>
  <c r="T69" i="6"/>
  <c r="S69" i="6"/>
  <c r="U69" i="6" s="1"/>
  <c r="T68" i="6"/>
  <c r="S68" i="6"/>
  <c r="U68" i="6" s="1"/>
  <c r="T67" i="6"/>
  <c r="S67" i="6"/>
  <c r="U67" i="6" s="1"/>
  <c r="T66" i="6"/>
  <c r="S66" i="6"/>
  <c r="U66" i="6" s="1"/>
  <c r="T65" i="6"/>
  <c r="S65" i="6"/>
  <c r="U65" i="6" s="1"/>
  <c r="T64" i="6"/>
  <c r="S64" i="6"/>
  <c r="U64" i="6" s="1"/>
  <c r="T63" i="6"/>
  <c r="S63" i="6"/>
  <c r="U63" i="6" s="1"/>
  <c r="T62" i="6"/>
  <c r="S62" i="6"/>
  <c r="U62" i="6" s="1"/>
  <c r="T61" i="6"/>
  <c r="S61" i="6"/>
  <c r="U61" i="6" s="1"/>
  <c r="T60" i="6"/>
  <c r="S60" i="6"/>
  <c r="U60" i="6" s="1"/>
  <c r="T59" i="6"/>
  <c r="S59" i="6"/>
  <c r="U59" i="6" s="1"/>
  <c r="T58" i="6"/>
  <c r="S58" i="6"/>
  <c r="U58" i="6" s="1"/>
  <c r="T57" i="6"/>
  <c r="S57" i="6"/>
  <c r="U57" i="6" s="1"/>
  <c r="T56" i="6"/>
  <c r="S56" i="6"/>
  <c r="U56" i="6" s="1"/>
  <c r="T55" i="6"/>
  <c r="S55" i="6"/>
  <c r="U55" i="6" s="1"/>
  <c r="T54" i="6"/>
  <c r="S54" i="6"/>
  <c r="U54" i="6" s="1"/>
  <c r="T53" i="6"/>
  <c r="S53" i="6"/>
  <c r="U53" i="6" s="1"/>
  <c r="T52" i="6"/>
  <c r="S52" i="6"/>
  <c r="U52" i="6" s="1"/>
  <c r="T51" i="6"/>
  <c r="S51" i="6"/>
  <c r="U51" i="6" s="1"/>
  <c r="T50" i="6"/>
  <c r="S50" i="6"/>
  <c r="U50" i="6" s="1"/>
  <c r="T49" i="6"/>
  <c r="S49" i="6"/>
  <c r="U49" i="6" s="1"/>
  <c r="T48" i="6"/>
  <c r="S48" i="6"/>
  <c r="U48" i="6" s="1"/>
  <c r="T47" i="6"/>
  <c r="S47" i="6"/>
  <c r="U47" i="6" s="1"/>
  <c r="T46" i="6"/>
  <c r="S46" i="6"/>
  <c r="U46" i="6" s="1"/>
  <c r="T45" i="6"/>
  <c r="S45" i="6"/>
  <c r="U45" i="6" s="1"/>
  <c r="T44" i="6"/>
  <c r="S44" i="6"/>
  <c r="U44" i="6" s="1"/>
  <c r="T43" i="6"/>
  <c r="S43" i="6"/>
  <c r="U43" i="6" s="1"/>
  <c r="T42" i="6"/>
  <c r="S42" i="6"/>
  <c r="U42" i="6" s="1"/>
  <c r="T41" i="6"/>
  <c r="S41" i="6"/>
  <c r="U41" i="6" s="1"/>
  <c r="T40" i="6"/>
  <c r="S40" i="6"/>
  <c r="U40" i="6" s="1"/>
  <c r="T39" i="6"/>
  <c r="S39" i="6"/>
  <c r="U39" i="6" s="1"/>
  <c r="T38" i="6"/>
  <c r="S38" i="6"/>
  <c r="U38" i="6" s="1"/>
  <c r="T37" i="6"/>
  <c r="S37" i="6"/>
  <c r="U37" i="6" s="1"/>
  <c r="T36" i="6"/>
  <c r="S36" i="6"/>
  <c r="U36" i="6" s="1"/>
  <c r="T35" i="6"/>
  <c r="S35" i="6"/>
  <c r="U35" i="6" s="1"/>
  <c r="T34" i="6"/>
  <c r="S34" i="6"/>
  <c r="U34" i="6" s="1"/>
  <c r="T33" i="6"/>
  <c r="S33" i="6"/>
  <c r="U33" i="6" s="1"/>
  <c r="T32" i="6"/>
  <c r="S32" i="6"/>
  <c r="U32" i="6" s="1"/>
  <c r="T31" i="6"/>
  <c r="S31" i="6"/>
  <c r="U31" i="6" s="1"/>
  <c r="T30" i="6"/>
  <c r="S30" i="6"/>
  <c r="U30" i="6" s="1"/>
  <c r="T29" i="6"/>
  <c r="S29" i="6"/>
  <c r="U29" i="6" s="1"/>
  <c r="T28" i="6"/>
  <c r="S28" i="6"/>
  <c r="U28" i="6" s="1"/>
  <c r="T27" i="6"/>
  <c r="S27" i="6"/>
  <c r="U27" i="6" s="1"/>
  <c r="T26" i="6"/>
  <c r="S26" i="6"/>
  <c r="U26" i="6" s="1"/>
  <c r="T25" i="6"/>
  <c r="S25" i="6"/>
  <c r="U25" i="6" s="1"/>
  <c r="T24" i="6"/>
  <c r="S24" i="6"/>
  <c r="U24" i="6" s="1"/>
  <c r="T23" i="6"/>
  <c r="S23" i="6"/>
  <c r="U23" i="6" s="1"/>
  <c r="T22" i="6"/>
  <c r="S22" i="6"/>
  <c r="U22" i="6" s="1"/>
  <c r="T21" i="6"/>
  <c r="S21" i="6"/>
  <c r="U21" i="6" s="1"/>
  <c r="T20" i="6"/>
  <c r="S20" i="6"/>
  <c r="U20" i="6" s="1"/>
  <c r="T19" i="6"/>
  <c r="S19" i="6"/>
  <c r="U19" i="6" s="1"/>
  <c r="T18" i="6"/>
  <c r="S18" i="6"/>
  <c r="U18" i="6" s="1"/>
  <c r="T17" i="6"/>
  <c r="S17" i="6"/>
  <c r="U17" i="6" s="1"/>
  <c r="T16" i="6"/>
  <c r="S16" i="6"/>
  <c r="U16" i="6" s="1"/>
  <c r="T15" i="6"/>
  <c r="S15" i="6"/>
  <c r="U15" i="6" s="1"/>
  <c r="T14" i="6"/>
  <c r="S14" i="6"/>
  <c r="U14" i="6" s="1"/>
  <c r="T13" i="6"/>
  <c r="S13" i="6"/>
  <c r="U13" i="6" s="1"/>
  <c r="T12" i="6"/>
  <c r="S12" i="6"/>
  <c r="U12" i="6" s="1"/>
  <c r="T11" i="6"/>
  <c r="S11" i="6"/>
  <c r="U11" i="6" s="1"/>
  <c r="T10" i="6"/>
  <c r="S10" i="6"/>
  <c r="U10" i="6" s="1"/>
  <c r="T9" i="6"/>
  <c r="S9" i="6"/>
  <c r="U9" i="6" s="1"/>
  <c r="T8" i="6"/>
  <c r="S8" i="6"/>
  <c r="U8" i="6" s="1"/>
  <c r="T7" i="6"/>
  <c r="S7" i="6"/>
  <c r="U7" i="6" s="1"/>
  <c r="T6" i="6"/>
  <c r="S6" i="6"/>
  <c r="U6" i="6" s="1"/>
  <c r="T5" i="6"/>
  <c r="S5" i="6"/>
  <c r="U5" i="6" s="1"/>
  <c r="T4" i="6"/>
  <c r="S4" i="6"/>
  <c r="U4" i="6" s="1"/>
  <c r="T3" i="6"/>
  <c r="S3" i="6"/>
  <c r="U3" i="6" s="1"/>
  <c r="G55" i="5" l="1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9" i="5"/>
  <c r="G8" i="5"/>
  <c r="G7" i="5"/>
  <c r="G6" i="5"/>
  <c r="G3" i="5" s="1"/>
  <c r="G5" i="5"/>
  <c r="G4" i="5"/>
  <c r="F3" i="5"/>
  <c r="E3" i="5"/>
  <c r="D3" i="5"/>
  <c r="C3" i="5"/>
  <c r="B3" i="5"/>
  <c r="L25" i="4" l="1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L3" i="4"/>
  <c r="K3" i="4"/>
  <c r="U3" i="3" l="1"/>
  <c r="T3" i="3"/>
  <c r="U5" i="3"/>
  <c r="T5" i="3"/>
  <c r="U4" i="3"/>
  <c r="T4" i="3"/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W6" i="1"/>
  <c r="V6" i="1"/>
  <c r="W5" i="1"/>
  <c r="V5" i="1"/>
  <c r="W3" i="1"/>
  <c r="V3" i="1"/>
  <c r="W4" i="1"/>
  <c r="V4" i="1"/>
</calcChain>
</file>

<file path=xl/sharedStrings.xml><?xml version="1.0" encoding="utf-8"?>
<sst xmlns="http://schemas.openxmlformats.org/spreadsheetml/2006/main" count="877" uniqueCount="658">
  <si>
    <t>CIP_Code</t>
  </si>
  <si>
    <t>BS in Environmental Sciences</t>
  </si>
  <si>
    <t>BS in Special Education</t>
  </si>
  <si>
    <t>BS in Elementary Education</t>
  </si>
  <si>
    <t>BS in Early Childhood Education</t>
  </si>
  <si>
    <t>BS in Health Education</t>
  </si>
  <si>
    <t>BS in Earth &amp; Space Science Educ</t>
  </si>
  <si>
    <t>BS in Civil Engineering</t>
  </si>
  <si>
    <t>BS in Computer Engineering</t>
  </si>
  <si>
    <t>BS in Electrical Engineering</t>
  </si>
  <si>
    <t>BS in Mechanical Engineering</t>
  </si>
  <si>
    <t>BS in Industrial Engineering</t>
  </si>
  <si>
    <t>BS in Mechatronics &amp; Robotics Engr</t>
  </si>
  <si>
    <t>BS in Construction Management</t>
  </si>
  <si>
    <t>BA in English</t>
  </si>
  <si>
    <t>BLS in Liberal Studies</t>
  </si>
  <si>
    <t>BS in Mathematical Studies</t>
  </si>
  <si>
    <t>BA in International Studies</t>
  </si>
  <si>
    <t>BS in Exercise Science</t>
  </si>
  <si>
    <t>BS in Physics</t>
  </si>
  <si>
    <t>BSW in Social Work</t>
  </si>
  <si>
    <t>BS in Public Health</t>
  </si>
  <si>
    <t>BS in Nutrition</t>
  </si>
  <si>
    <t>BS in Nursing</t>
  </si>
  <si>
    <t>BS in Business Administration</t>
  </si>
  <si>
    <t>BSA in Accountancy</t>
  </si>
  <si>
    <t>BS in Business Economics and Finance</t>
  </si>
  <si>
    <t>PB in Web-Based Learning</t>
  </si>
  <si>
    <t>PB in Literature</t>
  </si>
  <si>
    <t>PB in Integrative Studies</t>
  </si>
  <si>
    <t>PB in Museum Studies</t>
  </si>
  <si>
    <t>MS in Environmental Sciences</t>
  </si>
  <si>
    <t>MA in Applied Communication Studies</t>
  </si>
  <si>
    <t>MS in Media Studies</t>
  </si>
  <si>
    <t>MS in Computer Management &amp; Info Sys</t>
  </si>
  <si>
    <t>MS in Computer Science</t>
  </si>
  <si>
    <t>MSED in Curriculum and Instruction</t>
  </si>
  <si>
    <t>MSED in Educational Administration</t>
  </si>
  <si>
    <t>MSED in College Student Personnel Adm</t>
  </si>
  <si>
    <t>MSED in Instructional Technology</t>
  </si>
  <si>
    <t>MSED in Special Education</t>
  </si>
  <si>
    <t>MSED in Literacy Education</t>
  </si>
  <si>
    <t>MSED in Diversity and Equity in Educ</t>
  </si>
  <si>
    <t>MS in Civil Engineering</t>
  </si>
  <si>
    <t>MS in Electrical Engineering</t>
  </si>
  <si>
    <t>MS in Mechanical Engineering</t>
  </si>
  <si>
    <t>MS in Industrial Engineering</t>
  </si>
  <si>
    <t>MA in English</t>
  </si>
  <si>
    <t>MFA in Creative Writing</t>
  </si>
  <si>
    <t>MS in Biological Sciences</t>
  </si>
  <si>
    <t>MS in Mathematics</t>
  </si>
  <si>
    <t>MS in Chemistry</t>
  </si>
  <si>
    <t>MS in Criminal Justice Policy</t>
  </si>
  <si>
    <t>MPA in Public Administration</t>
  </si>
  <si>
    <t>MSW in Social Work</t>
  </si>
  <si>
    <t>MS in Geography</t>
  </si>
  <si>
    <t>MA in Sociology</t>
  </si>
  <si>
    <t>MFA in Art</t>
  </si>
  <si>
    <t>MM in Music</t>
  </si>
  <si>
    <t>MS in Speech Language Pathology</t>
  </si>
  <si>
    <t>MS in Healthcare Informatics</t>
  </si>
  <si>
    <t>MS in Pharmaceutical Sciences</t>
  </si>
  <si>
    <t>MPH in Public Health</t>
  </si>
  <si>
    <t>MA in Art Therapy Counseling</t>
  </si>
  <si>
    <t>MS in Nurse Educator</t>
  </si>
  <si>
    <t>MBA in Business Administration</t>
  </si>
  <si>
    <t>MSA in Accountancy</t>
  </si>
  <si>
    <t>MMR in Marketing Research</t>
  </si>
  <si>
    <t>MA in History</t>
  </si>
  <si>
    <t>EDS in Educational Administration</t>
  </si>
  <si>
    <t>PM in Literacy Specialist</t>
  </si>
  <si>
    <t>SD in School Psychology</t>
  </si>
  <si>
    <t>EDD in Educational Leadership</t>
  </si>
  <si>
    <t>DMD in Dental Medicine</t>
  </si>
  <si>
    <t>PHRMD in Pharmacy</t>
  </si>
  <si>
    <t>Total</t>
  </si>
  <si>
    <t>BA and BS in Applied Communication Studies</t>
  </si>
  <si>
    <t>BA and BS in Mass Communications</t>
  </si>
  <si>
    <t>BA and BS in Computer Science</t>
  </si>
  <si>
    <t>Undeclared - degree-seeking</t>
  </si>
  <si>
    <t>Unclassified - non-degree-seeking</t>
  </si>
  <si>
    <t>BA and BS in Biological Sciences</t>
  </si>
  <si>
    <t>BA and BS in Integrative Studies</t>
  </si>
  <si>
    <t>BA and BS in Philosophy</t>
  </si>
  <si>
    <t>BA and BS in Chemistry</t>
  </si>
  <si>
    <t>BA and BS in Psychology</t>
  </si>
  <si>
    <t>BA and BS in Criminal Justice Studies</t>
  </si>
  <si>
    <t>BA and BS in Anthropology</t>
  </si>
  <si>
    <t>BA and BS in Economics</t>
  </si>
  <si>
    <t>BA and BS in Geography</t>
  </si>
  <si>
    <t>BA and BS in Political Science</t>
  </si>
  <si>
    <t>BA and BS in Sociology</t>
  </si>
  <si>
    <t>BA and BS in Theater and Dance</t>
  </si>
  <si>
    <t>BA and BS in Art</t>
  </si>
  <si>
    <t>BFA in Art and Design</t>
  </si>
  <si>
    <t>BA and BM in Music</t>
  </si>
  <si>
    <t>BA and BS in Speech Language Pathology and Audiology</t>
  </si>
  <si>
    <t>BA and BS in History</t>
  </si>
  <si>
    <t>PB in Teaching English as a 2nd Language</t>
  </si>
  <si>
    <t>MA and MS in Integrative Studies</t>
  </si>
  <si>
    <t>MS and MSED in Kinesiology</t>
  </si>
  <si>
    <t>MA and MS in Psychology</t>
  </si>
  <si>
    <t>MS in Health Care and Nursing Administration</t>
  </si>
  <si>
    <t>Total Post-Master's and Specialists</t>
  </si>
  <si>
    <t>Total Post-Baccalaureate</t>
  </si>
  <si>
    <t>Total Undergraduates</t>
  </si>
  <si>
    <t>American Indian/Alaska Native</t>
  </si>
  <si>
    <t>Hispanic/Latino</t>
  </si>
  <si>
    <t>Non-resident</t>
  </si>
  <si>
    <t>Asian</t>
  </si>
  <si>
    <t>Black/African American</t>
  </si>
  <si>
    <t>Native Hawaiian/Other Pacific Islander</t>
  </si>
  <si>
    <t>White</t>
  </si>
  <si>
    <t>Unknown</t>
  </si>
  <si>
    <t>Two or more races</t>
  </si>
  <si>
    <t>All</t>
  </si>
  <si>
    <t>BS in Computer Management and Information Systems</t>
  </si>
  <si>
    <t>BA and BS in Foreign Languages and Literature</t>
  </si>
  <si>
    <t>24.0101</t>
  </si>
  <si>
    <t>24.0102</t>
  </si>
  <si>
    <t>03.0104</t>
  </si>
  <si>
    <t>09.0101</t>
  </si>
  <si>
    <t>09.0102</t>
  </si>
  <si>
    <t>11.0101</t>
  </si>
  <si>
    <t>11.0701</t>
  </si>
  <si>
    <t>13.1001</t>
  </si>
  <si>
    <t>13.1202</t>
  </si>
  <si>
    <t>13.1210</t>
  </si>
  <si>
    <t>13.1307</t>
  </si>
  <si>
    <t>13.1316</t>
  </si>
  <si>
    <t>14.0801</t>
  </si>
  <si>
    <t>14.0901</t>
  </si>
  <si>
    <t>14.1001</t>
  </si>
  <si>
    <t>14.1901</t>
  </si>
  <si>
    <t>14.3501</t>
  </si>
  <si>
    <t>14.4201</t>
  </si>
  <si>
    <t>15.1001</t>
  </si>
  <si>
    <t>16.0101</t>
  </si>
  <si>
    <t>23.0101</t>
  </si>
  <si>
    <t>26.0101</t>
  </si>
  <si>
    <t>27.0101</t>
  </si>
  <si>
    <t>30.0000</t>
  </si>
  <si>
    <t>30.2001</t>
  </si>
  <si>
    <t>31.0505</t>
  </si>
  <si>
    <t>38.0101</t>
  </si>
  <si>
    <t>40.0501</t>
  </si>
  <si>
    <t>40.0801</t>
  </si>
  <si>
    <t>42.0101</t>
  </si>
  <si>
    <t>43.0104</t>
  </si>
  <si>
    <t>44.0701</t>
  </si>
  <si>
    <t>45.0201</t>
  </si>
  <si>
    <t>54.0101</t>
  </si>
  <si>
    <t>45.0601</t>
  </si>
  <si>
    <t>45.0701</t>
  </si>
  <si>
    <t>45.1001</t>
  </si>
  <si>
    <t>45.1101</t>
  </si>
  <si>
    <t>50.0501</t>
  </si>
  <si>
    <t>50.0701</t>
  </si>
  <si>
    <t>50.0702</t>
  </si>
  <si>
    <t>50.0901</t>
  </si>
  <si>
    <t>51.0204</t>
  </si>
  <si>
    <t>51.2207</t>
  </si>
  <si>
    <t>51.3102</t>
  </si>
  <si>
    <t>51.3801</t>
  </si>
  <si>
    <t>52.0201</t>
  </si>
  <si>
    <t>52.0301</t>
  </si>
  <si>
    <t>52.0601</t>
  </si>
  <si>
    <t>13.0501</t>
  </si>
  <si>
    <t>13.1401</t>
  </si>
  <si>
    <t>30.1401</t>
  </si>
  <si>
    <t>03.0199</t>
  </si>
  <si>
    <t>13.0301</t>
  </si>
  <si>
    <t>13.0401</t>
  </si>
  <si>
    <t>13.0406</t>
  </si>
  <si>
    <t>13.1315</t>
  </si>
  <si>
    <t>13.9999</t>
  </si>
  <si>
    <t>52.1402</t>
  </si>
  <si>
    <t>51.3817</t>
  </si>
  <si>
    <t>51.3802</t>
  </si>
  <si>
    <t>51.2301</t>
  </si>
  <si>
    <t>51.2299</t>
  </si>
  <si>
    <t>51.2010</t>
  </si>
  <si>
    <t>51.0707</t>
  </si>
  <si>
    <t>44.0401</t>
  </si>
  <si>
    <t>31.0501</t>
  </si>
  <si>
    <t>23.1302</t>
  </si>
  <si>
    <t>42.2805</t>
  </si>
  <si>
    <t>Unclassified</t>
  </si>
  <si>
    <t>Unclassified - SIUC Cooperative Doctoral Programs</t>
  </si>
  <si>
    <t>Total Doctorate - Research</t>
  </si>
  <si>
    <t>Total Doctor of Professional Practice</t>
  </si>
  <si>
    <t>Doctor of Nursing Practice (DNP)</t>
  </si>
  <si>
    <t>51.0401</t>
  </si>
  <si>
    <t>51.2001</t>
  </si>
  <si>
    <t>51.3818</t>
  </si>
  <si>
    <t>Award Level</t>
  </si>
  <si>
    <t>Men</t>
  </si>
  <si>
    <t>Women</t>
  </si>
  <si>
    <t>Total Enrollment</t>
  </si>
  <si>
    <t>Total Master's and Unclassified Graduate students</t>
  </si>
  <si>
    <t>PSM in Environmental Science Management</t>
  </si>
  <si>
    <t>Table 2: Enrollment headcounts by award level, CIP Code, race/ethnic category, and gender</t>
  </si>
  <si>
    <t>Degree and Major</t>
  </si>
  <si>
    <t>Table 4: Enrollment headcounts by level, time status, race-ethnic category and gender</t>
  </si>
  <si>
    <t>Hispanic-Latino</t>
  </si>
  <si>
    <t>American Indian / Alaska Native</t>
  </si>
  <si>
    <t>Black / African American</t>
  </si>
  <si>
    <t>Native Hawaiian / Other Pacific Islander</t>
  </si>
  <si>
    <t>Total students, all levels</t>
  </si>
  <si>
    <t>Full-time Undergraduate total</t>
  </si>
  <si>
    <t>First-time Freshmen</t>
  </si>
  <si>
    <t>Other First Year</t>
  </si>
  <si>
    <t>2nd Year</t>
  </si>
  <si>
    <t>3rd Year</t>
  </si>
  <si>
    <t>4th Year and higher</t>
  </si>
  <si>
    <t>Non-degree-seeking</t>
  </si>
  <si>
    <t>Part-time Undergraduate total</t>
  </si>
  <si>
    <t xml:space="preserve">Total Graduate and Professional Practice </t>
  </si>
  <si>
    <t>First-time Graduate students</t>
  </si>
  <si>
    <t>Continuing Graduate students</t>
  </si>
  <si>
    <t>First-time Professional Practice</t>
  </si>
  <si>
    <t>Dental Medicine</t>
  </si>
  <si>
    <t>Pharmacy</t>
  </si>
  <si>
    <t>Continuing Professional Practice</t>
  </si>
  <si>
    <t>Black / African-American</t>
  </si>
  <si>
    <t>Two-or-more races</t>
  </si>
  <si>
    <t>On-campus</t>
  </si>
  <si>
    <t>Off-campus</t>
  </si>
  <si>
    <t>Undegraduate Degree-Seeking</t>
  </si>
  <si>
    <t>Undergraduate Non-degree-seeking</t>
  </si>
  <si>
    <t>Doctors degree -Professional Practice</t>
  </si>
  <si>
    <t>Graduate students</t>
  </si>
  <si>
    <t>Time status</t>
  </si>
  <si>
    <t>Age category</t>
  </si>
  <si>
    <t>Full-time</t>
  </si>
  <si>
    <t>17 and under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</si>
  <si>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</si>
  <si>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</si>
  <si>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</si>
  <si>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</si>
  <si>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</si>
  <si>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</si>
  <si>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</si>
  <si>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</si>
  <si>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and over</t>
  </si>
  <si>
    <t>Part-time</t>
  </si>
  <si>
    <t>Table 8: Enrollment headcounts of first-time students by level and state of residence</t>
  </si>
  <si>
    <t>State of residence when student was first admitted at this level</t>
  </si>
  <si>
    <t>First-time Freshmen (01)</t>
  </si>
  <si>
    <t>From column (01): Graduated High School in the past 12 months (02)</t>
  </si>
  <si>
    <t>Undergraduate Transfers (03)</t>
  </si>
  <si>
    <t>First-time Professional Practice (04)</t>
  </si>
  <si>
    <t>First-time Graduate students (05)</t>
  </si>
  <si>
    <t>Total first-time students</t>
  </si>
  <si>
    <t>Total students</t>
  </si>
  <si>
    <t>Alabama</t>
  </si>
  <si>
    <t>Alaska</t>
  </si>
  <si>
    <t>Arizona</t>
  </si>
  <si>
    <t>Arkansas</t>
  </si>
  <si>
    <t>California</t>
  </si>
  <si>
    <t>Colorado</t>
  </si>
  <si>
    <t>Connecticut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</si>
  <si>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</si>
  <si>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</si>
  <si>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</si>
  <si>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</si>
  <si>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</si>
  <si>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</si>
  <si>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</si>
  <si>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</si>
  <si>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</si>
  <si>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</si>
  <si>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</si>
  <si>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</si>
  <si>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</si>
  <si>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</si>
  <si>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</si>
  <si>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</si>
  <si>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</si>
  <si>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</si>
  <si>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</si>
  <si>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</si>
  <si>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</si>
  <si>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</si>
  <si>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</si>
  <si>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</si>
  <si>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</si>
  <si>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</si>
  <si>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</si>
  <si>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</si>
  <si>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</si>
  <si>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</si>
  <si>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</si>
  <si>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</si>
  <si>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</si>
  <si>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</si>
  <si>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</si>
  <si>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</si>
  <si>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</si>
  <si>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</si>
  <si>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</si>
  <si>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</si>
  <si>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</si>
  <si>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</si>
  <si>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Northern Mariana Islands</t>
  </si>
  <si>
    <t>State Unknown</t>
  </si>
  <si>
    <t>Foreign countries</t>
  </si>
  <si>
    <t>Table 9: County of origin for first-time Freshmen from Illinois</t>
  </si>
  <si>
    <t>Totals</t>
  </si>
  <si>
    <t>County Code</t>
  </si>
  <si>
    <t>County</t>
  </si>
  <si>
    <t>IL001</t>
  </si>
  <si>
    <t>IL-Adams</t>
  </si>
  <si>
    <t>IL005</t>
  </si>
  <si>
    <t>IL-Bond</t>
  </si>
  <si>
    <t>IL007</t>
  </si>
  <si>
    <t>IL-Boone</t>
  </si>
  <si>
    <t>IL009</t>
  </si>
  <si>
    <t>IL-Brown</t>
  </si>
  <si>
    <t>IL011</t>
  </si>
  <si>
    <t>IL-Bureau</t>
  </si>
  <si>
    <t>IL013</t>
  </si>
  <si>
    <t>IL-Calhoun</t>
  </si>
  <si>
    <t>IL017</t>
  </si>
  <si>
    <t>IL-Cass</t>
  </si>
  <si>
    <t>IL019</t>
  </si>
  <si>
    <t>IL-Champaign</t>
  </si>
  <si>
    <t>IL021</t>
  </si>
  <si>
    <t>IL-Christian</t>
  </si>
  <si>
    <t>IL023</t>
  </si>
  <si>
    <t>IL-Clark</t>
  </si>
  <si>
    <t>IL025</t>
  </si>
  <si>
    <t>IL-Clay</t>
  </si>
  <si>
    <t>IL027</t>
  </si>
  <si>
    <t>IL-Clinton</t>
  </si>
  <si>
    <t>IL029</t>
  </si>
  <si>
    <t>IL-Coles</t>
  </si>
  <si>
    <t>IL031</t>
  </si>
  <si>
    <t>IL-Cook</t>
  </si>
  <si>
    <t>IL033</t>
  </si>
  <si>
    <t>IL-Crawford</t>
  </si>
  <si>
    <t>IL035</t>
  </si>
  <si>
    <t>IL-Cumberland</t>
  </si>
  <si>
    <t>IL037</t>
  </si>
  <si>
    <t>IL-Dekalb</t>
  </si>
  <si>
    <t>IL039</t>
  </si>
  <si>
    <t>IL-Dewitt</t>
  </si>
  <si>
    <t>IL041</t>
  </si>
  <si>
    <t>IL-Douglas</t>
  </si>
  <si>
    <t>IL043</t>
  </si>
  <si>
    <t>IL-Dupage</t>
  </si>
  <si>
    <t>IL045</t>
  </si>
  <si>
    <t>IL-Edgar</t>
  </si>
  <si>
    <t>IL047</t>
  </si>
  <si>
    <t>IL-Edwards</t>
  </si>
  <si>
    <t>IL049</t>
  </si>
  <si>
    <t>IL-Effingham</t>
  </si>
  <si>
    <t>IL051</t>
  </si>
  <si>
    <t>IL-Fayette</t>
  </si>
  <si>
    <t>IL053</t>
  </si>
  <si>
    <t>IL-Ford</t>
  </si>
  <si>
    <t>IL055</t>
  </si>
  <si>
    <t>IL-Franklin</t>
  </si>
  <si>
    <t>IL057</t>
  </si>
  <si>
    <t>IL-Fulton</t>
  </si>
  <si>
    <t>IL061</t>
  </si>
  <si>
    <t>IL-Greene</t>
  </si>
  <si>
    <t>IL063</t>
  </si>
  <si>
    <t>IL-Grundy</t>
  </si>
  <si>
    <t>IL065</t>
  </si>
  <si>
    <t>IL-Hamilton</t>
  </si>
  <si>
    <t>IL067</t>
  </si>
  <si>
    <t>IL-Hancock</t>
  </si>
  <si>
    <t>IL069</t>
  </si>
  <si>
    <t>IL-Hardin</t>
  </si>
  <si>
    <t>IL073</t>
  </si>
  <si>
    <t>IL-Henry</t>
  </si>
  <si>
    <t>IL075</t>
  </si>
  <si>
    <t>IL-Iroquois</t>
  </si>
  <si>
    <t>IL077</t>
  </si>
  <si>
    <t>IL-Jackson</t>
  </si>
  <si>
    <t>IL079</t>
  </si>
  <si>
    <t>IL-Jasper</t>
  </si>
  <si>
    <t>IL081</t>
  </si>
  <si>
    <t>IL-Jefferson</t>
  </si>
  <si>
    <t>IL083</t>
  </si>
  <si>
    <t>IL-Jersey</t>
  </si>
  <si>
    <t>IL085</t>
  </si>
  <si>
    <t>IL-Jo Daviess</t>
  </si>
  <si>
    <t>IL087</t>
  </si>
  <si>
    <t>IL-Johnson</t>
  </si>
  <si>
    <t>IL089</t>
  </si>
  <si>
    <t>IL-Kane</t>
  </si>
  <si>
    <t>IL091</t>
  </si>
  <si>
    <t>IL-Kankakee</t>
  </si>
  <si>
    <t>IL093</t>
  </si>
  <si>
    <t>IL-Kendall</t>
  </si>
  <si>
    <t>IL095</t>
  </si>
  <si>
    <t>IL-Knox</t>
  </si>
  <si>
    <t>IL097</t>
  </si>
  <si>
    <t>IL-Lake</t>
  </si>
  <si>
    <t>IL099</t>
  </si>
  <si>
    <t>IL-La Salle</t>
  </si>
  <si>
    <t>IL101</t>
  </si>
  <si>
    <t>IL-Lawrence</t>
  </si>
  <si>
    <t>IL103</t>
  </si>
  <si>
    <t>IL-Lee</t>
  </si>
  <si>
    <t>IL105</t>
  </si>
  <si>
    <t>IL-Livingston</t>
  </si>
  <si>
    <t>IL107</t>
  </si>
  <si>
    <t>IL-Logan</t>
  </si>
  <si>
    <t>IL109</t>
  </si>
  <si>
    <t>IL-McDonough</t>
  </si>
  <si>
    <t>IL111</t>
  </si>
  <si>
    <t>IL-McHenry</t>
  </si>
  <si>
    <t>IL113</t>
  </si>
  <si>
    <t>IL-McLean</t>
  </si>
  <si>
    <t>IL115</t>
  </si>
  <si>
    <t>IL-Macon</t>
  </si>
  <si>
    <t>IL117</t>
  </si>
  <si>
    <t>IL-Macoupin</t>
  </si>
  <si>
    <t>IL119</t>
  </si>
  <si>
    <t>IL-Madison</t>
  </si>
  <si>
    <t>IL121</t>
  </si>
  <si>
    <t>IL-Marion</t>
  </si>
  <si>
    <t>IL125</t>
  </si>
  <si>
    <t>IL-Mason</t>
  </si>
  <si>
    <t>IL129</t>
  </si>
  <si>
    <t>IL-Menard</t>
  </si>
  <si>
    <t>IL131</t>
  </si>
  <si>
    <t>IL-Mercer</t>
  </si>
  <si>
    <t>IL133</t>
  </si>
  <si>
    <t>IL-Monroe</t>
  </si>
  <si>
    <t>IL135</t>
  </si>
  <si>
    <t>IL-Montgomery</t>
  </si>
  <si>
    <t>IL137</t>
  </si>
  <si>
    <t>IL-Morgan</t>
  </si>
  <si>
    <t>IL139</t>
  </si>
  <si>
    <t>IL-Moultrie</t>
  </si>
  <si>
    <t>IL141</t>
  </si>
  <si>
    <t>IL-Ogle</t>
  </si>
  <si>
    <t>IL143</t>
  </si>
  <si>
    <t>IL-Peoria</t>
  </si>
  <si>
    <t>IL145</t>
  </si>
  <si>
    <t>IL-Perry</t>
  </si>
  <si>
    <t>IL147</t>
  </si>
  <si>
    <t>IL-Piatt</t>
  </si>
  <si>
    <t>IL149</t>
  </si>
  <si>
    <t>IL-Pike</t>
  </si>
  <si>
    <t>IL151</t>
  </si>
  <si>
    <t>IL-Pope</t>
  </si>
  <si>
    <t>IL157</t>
  </si>
  <si>
    <t>IL-Randolph</t>
  </si>
  <si>
    <t>IL159</t>
  </si>
  <si>
    <t>IL-Richland</t>
  </si>
  <si>
    <t>IL161</t>
  </si>
  <si>
    <t>IL-Rock Island</t>
  </si>
  <si>
    <t>IL163</t>
  </si>
  <si>
    <t>IL-Saint Clair</t>
  </si>
  <si>
    <t>IL165</t>
  </si>
  <si>
    <t>IL-Saline</t>
  </si>
  <si>
    <t>IL167</t>
  </si>
  <si>
    <t>IL-Sangamon</t>
  </si>
  <si>
    <t>IL169</t>
  </si>
  <si>
    <t>IL-Schuyler</t>
  </si>
  <si>
    <t>IL171</t>
  </si>
  <si>
    <t>IL-Scott</t>
  </si>
  <si>
    <t>IL173</t>
  </si>
  <si>
    <t>IL-Shelby</t>
  </si>
  <si>
    <t>IL177</t>
  </si>
  <si>
    <t>IL-Stephenson</t>
  </si>
  <si>
    <t>IL179</t>
  </si>
  <si>
    <t>IL-Tazewell</t>
  </si>
  <si>
    <t>IL181</t>
  </si>
  <si>
    <t>IL-Union</t>
  </si>
  <si>
    <t>IL183</t>
  </si>
  <si>
    <t>IL-Vermilion</t>
  </si>
  <si>
    <t>IL185</t>
  </si>
  <si>
    <t>IL-Wabash</t>
  </si>
  <si>
    <t>IL189</t>
  </si>
  <si>
    <t>IL-Washington</t>
  </si>
  <si>
    <t>IL191</t>
  </si>
  <si>
    <t>IL-Wayne</t>
  </si>
  <si>
    <t>IL193</t>
  </si>
  <si>
    <t>IL-White</t>
  </si>
  <si>
    <t>IL195</t>
  </si>
  <si>
    <t>IL-Whiteside</t>
  </si>
  <si>
    <t>IL197</t>
  </si>
  <si>
    <t>IL-Will</t>
  </si>
  <si>
    <t>IL199</t>
  </si>
  <si>
    <t>IL-Williamson</t>
  </si>
  <si>
    <t>IL201</t>
  </si>
  <si>
    <t>IL-Winnebago</t>
  </si>
  <si>
    <t>IL203</t>
  </si>
  <si>
    <t>IL-Woodford</t>
  </si>
  <si>
    <t>Table 10: First-time Undergraduate Transfer students by Transfer Institution, race-ethnic category and gender</t>
  </si>
  <si>
    <t>Non-resident alien</t>
  </si>
  <si>
    <t>FICE</t>
  </si>
  <si>
    <t>Institution</t>
  </si>
  <si>
    <t>Total Undergraduate Transfer students</t>
  </si>
  <si>
    <t>Illinois Public Universities</t>
  </si>
  <si>
    <t>001674</t>
  </si>
  <si>
    <t xml:space="preserve">Eastern Illinois University  </t>
  </si>
  <si>
    <t>001692</t>
  </si>
  <si>
    <t xml:space="preserve">Illinois State University  </t>
  </si>
  <si>
    <t>001693</t>
  </si>
  <si>
    <t xml:space="preserve">Northeastern Illinois University  </t>
  </si>
  <si>
    <t>001737</t>
  </si>
  <si>
    <t xml:space="preserve">Northern Illinois University  </t>
  </si>
  <si>
    <t>001758</t>
  </si>
  <si>
    <t xml:space="preserve">Southern Ill Univ-Carbondale  </t>
  </si>
  <si>
    <t>009333</t>
  </si>
  <si>
    <t xml:space="preserve">Univ Of Illinois- Springfield </t>
  </si>
  <si>
    <t>001776</t>
  </si>
  <si>
    <t xml:space="preserve">Univ Of Illinois-Chicago  </t>
  </si>
  <si>
    <t>001775</t>
  </si>
  <si>
    <t xml:space="preserve">Univ Of Ill-Urbana Champaign </t>
  </si>
  <si>
    <t>Illinois Public Community Colleges</t>
  </si>
  <si>
    <t>001638</t>
  </si>
  <si>
    <t xml:space="preserve">Black Hawk College  </t>
  </si>
  <si>
    <t>001647</t>
  </si>
  <si>
    <t xml:space="preserve">City Colleges Of Chicago </t>
  </si>
  <si>
    <t>006656</t>
  </si>
  <si>
    <t xml:space="preserve">College Of DuPage  </t>
  </si>
  <si>
    <t>007694</t>
  </si>
  <si>
    <t xml:space="preserve">College Of Lake County </t>
  </si>
  <si>
    <t>001669</t>
  </si>
  <si>
    <t xml:space="preserve">Danville Area Comm Coll </t>
  </si>
  <si>
    <t>001675</t>
  </si>
  <si>
    <t xml:space="preserve">Elgin Community College  </t>
  </si>
  <si>
    <t>030838</t>
  </si>
  <si>
    <t xml:space="preserve">Heartland Community College  </t>
  </si>
  <si>
    <t>001681</t>
  </si>
  <si>
    <t xml:space="preserve">Highland Community College  </t>
  </si>
  <si>
    <t>006753</t>
  </si>
  <si>
    <t xml:space="preserve">Illinois Central College  </t>
  </si>
  <si>
    <t>009135</t>
  </si>
  <si>
    <t xml:space="preserve">Illinois Eastern Comm Collg </t>
  </si>
  <si>
    <t>001705</t>
  </si>
  <si>
    <t xml:space="preserve">Illinois Valley Comm Coll </t>
  </si>
  <si>
    <t>008076</t>
  </si>
  <si>
    <t xml:space="preserve">John A Logan College </t>
  </si>
  <si>
    <t>012813</t>
  </si>
  <si>
    <t xml:space="preserve">John Wood Community College </t>
  </si>
  <si>
    <t>001699</t>
  </si>
  <si>
    <t xml:space="preserve">Joliet Junior College  </t>
  </si>
  <si>
    <t>001701</t>
  </si>
  <si>
    <t xml:space="preserve">Kaskaskia College   </t>
  </si>
  <si>
    <t>007684</t>
  </si>
  <si>
    <t xml:space="preserve">Kishwaukee College   </t>
  </si>
  <si>
    <t>007644</t>
  </si>
  <si>
    <t xml:space="preserve">Lake Land College  </t>
  </si>
  <si>
    <t>010020</t>
  </si>
  <si>
    <t>Lewis And Clark Comm College</t>
  </si>
  <si>
    <t>007170</t>
  </si>
  <si>
    <t xml:space="preserve">Lincoln Land Community College </t>
  </si>
  <si>
    <t>007691</t>
  </si>
  <si>
    <t xml:space="preserve">McHenry County College  </t>
  </si>
  <si>
    <t>007692</t>
  </si>
  <si>
    <t xml:space="preserve">Moraine Valley Comm College </t>
  </si>
  <si>
    <t>001728</t>
  </si>
  <si>
    <t xml:space="preserve">Morton College   </t>
  </si>
  <si>
    <t>007118</t>
  </si>
  <si>
    <t xml:space="preserve">Parkland College   </t>
  </si>
  <si>
    <t>001640</t>
  </si>
  <si>
    <t xml:space="preserve">Prairie State College  </t>
  </si>
  <si>
    <t>007119</t>
  </si>
  <si>
    <t xml:space="preserve">Rend Lake College  </t>
  </si>
  <si>
    <t>010879</t>
  </si>
  <si>
    <t xml:space="preserve">Richland Community College  </t>
  </si>
  <si>
    <t>001747</t>
  </si>
  <si>
    <t xml:space="preserve">Rock Valley College  </t>
  </si>
  <si>
    <t>001752</t>
  </si>
  <si>
    <t xml:space="preserve">Sauk Valley Community College </t>
  </si>
  <si>
    <t>007693</t>
  </si>
  <si>
    <t xml:space="preserve">Shawnee Community College  </t>
  </si>
  <si>
    <t>001769</t>
  </si>
  <si>
    <t>South Suburban Coll Cook Cnty</t>
  </si>
  <si>
    <t>001757</t>
  </si>
  <si>
    <t xml:space="preserve">Southeastern Illinois College  </t>
  </si>
  <si>
    <t>001636</t>
  </si>
  <si>
    <t xml:space="preserve">Southwestern Illinois College  </t>
  </si>
  <si>
    <t>001643</t>
  </si>
  <si>
    <t xml:space="preserve">Spoon River College  </t>
  </si>
  <si>
    <t>001773</t>
  </si>
  <si>
    <t xml:space="preserve">Triton College   </t>
  </si>
  <si>
    <t>006931</t>
  </si>
  <si>
    <t xml:space="preserve">Waubonsee Community College  </t>
  </si>
  <si>
    <t>Illinois Independent not-for-profit</t>
  </si>
  <si>
    <t>001639</t>
  </si>
  <si>
    <t xml:space="preserve">Blackburn College   </t>
  </si>
  <si>
    <t>001641</t>
  </si>
  <si>
    <t xml:space="preserve">Bradley University   </t>
  </si>
  <si>
    <t>001666</t>
  </si>
  <si>
    <t xml:space="preserve">Concordia University   </t>
  </si>
  <si>
    <t>001671</t>
  </si>
  <si>
    <t xml:space="preserve">DePaul University   </t>
  </si>
  <si>
    <t>001684</t>
  </si>
  <si>
    <t xml:space="preserve">Greenville Univ   </t>
  </si>
  <si>
    <t>001688</t>
  </si>
  <si>
    <t xml:space="preserve">Illinois College   </t>
  </si>
  <si>
    <t>001696</t>
  </si>
  <si>
    <t xml:space="preserve">Illinois Wesleyan University  </t>
  </si>
  <si>
    <t>001709</t>
  </si>
  <si>
    <t xml:space="preserve">Lincoln College   </t>
  </si>
  <si>
    <t>001717</t>
  </si>
  <si>
    <t xml:space="preserve">MacMurray College   </t>
  </si>
  <si>
    <t>001722</t>
  </si>
  <si>
    <t xml:space="preserve">McKendree University   </t>
  </si>
  <si>
    <t>001724</t>
  </si>
  <si>
    <t xml:space="preserve">Millikin University   </t>
  </si>
  <si>
    <t>001725</t>
  </si>
  <si>
    <t xml:space="preserve">Monmouth College   </t>
  </si>
  <si>
    <t>001741</t>
  </si>
  <si>
    <t xml:space="preserve">Olivet Nazarene University  </t>
  </si>
  <si>
    <t>001745</t>
  </si>
  <si>
    <t xml:space="preserve">Quincy University   </t>
  </si>
  <si>
    <t>001746</t>
  </si>
  <si>
    <t xml:space="preserve">Robert Morris Univ  </t>
  </si>
  <si>
    <t>001768</t>
  </si>
  <si>
    <t xml:space="preserve">St Xavier University  </t>
  </si>
  <si>
    <t>001771</t>
  </si>
  <si>
    <t xml:space="preserve">Trinity Christian College  </t>
  </si>
  <si>
    <t>001772</t>
  </si>
  <si>
    <t xml:space="preserve">Trinity International Univ  </t>
  </si>
  <si>
    <t>Illinois Independent for-profit</t>
  </si>
  <si>
    <t>012362</t>
  </si>
  <si>
    <t xml:space="preserve">Northwestern College   </t>
  </si>
  <si>
    <t>Out-of-State and Foreign Institutions</t>
  </si>
  <si>
    <t>Table 11: Enrollment by race and ethnicity distribution for Hispanic/Latino and Two or more races categories</t>
  </si>
  <si>
    <t>Hispanic / Latino</t>
  </si>
  <si>
    <t>Black or African American</t>
  </si>
  <si>
    <t>Spreadsheets included in this workbook</t>
  </si>
  <si>
    <t>Table #</t>
  </si>
  <si>
    <t>Report</t>
  </si>
  <si>
    <t>Enrollment headcounts by award level, CIP code, race/ethnic, and gender</t>
  </si>
  <si>
    <t>Enrollment headcounts by level, time status, race-ethnic category and gender</t>
  </si>
  <si>
    <t>5A</t>
  </si>
  <si>
    <t>Enrollment by On- and Off-Campus, race-ethnic and gender</t>
  </si>
  <si>
    <t>Enrollment by Time status and age group by level and gender</t>
  </si>
  <si>
    <t>Enrollment headcounts of first-time students by level and state of residence</t>
  </si>
  <si>
    <t>County of origin for first-time Freshmen from Illinois</t>
  </si>
  <si>
    <t>First-time Undergraduate Transfer students from other Colleges/Universities by race-ethnic category and gender</t>
  </si>
  <si>
    <t>Enrollment by race and ethnicity distribution for Hispanic/Latino and Two or more races categories</t>
  </si>
  <si>
    <t>Southern Illinois University Edwardsville - Fall 2019 Enrollment Reports</t>
  </si>
  <si>
    <t>Table 5A: Enrollment by On- and Off-campus, race-ethnic and gender</t>
  </si>
  <si>
    <t>Total enrollment</t>
  </si>
  <si>
    <t>Table 7: Enrollment by Time Status, Age group, Level and Gender</t>
  </si>
  <si>
    <t>Total degree-seeking Undergraduates</t>
  </si>
  <si>
    <t>Full-time degree-seeking subtotal</t>
  </si>
  <si>
    <t>Part-time degree-seeking subtotal</t>
  </si>
  <si>
    <t>Total Graduate students</t>
  </si>
  <si>
    <t xml:space="preserve">Full-time Graduate </t>
  </si>
  <si>
    <t>Part-time Graduate</t>
  </si>
  <si>
    <t>First time Graduate students</t>
  </si>
  <si>
    <t>Total Professional Practice</t>
  </si>
  <si>
    <t>Total Dental Medicine</t>
  </si>
  <si>
    <t>Total Pharmacy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</si>
</sst>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2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C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rgb="FF000000"/>
      <name val="Calibri"/>
      <family val="2"/>
    </font>
    <font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3"/>
      </right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/>
      <diagonal/>
    </border>
    <border>
      <left style="thin">
        <color indexed="63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3"/>
      </right>
      <top/>
      <bottom/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3"/>
      </bottom>
      <diagonal/>
    </border>
    <border>
      <left/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63"/>
      </left>
      <right style="thin">
        <color indexed="62"/>
      </right>
      <top style="thin">
        <color auto="1"/>
      </top>
      <bottom/>
      <diagonal/>
    </border>
    <border>
      <left style="thin">
        <color indexed="62"/>
      </left>
      <right style="thin">
        <color indexed="63"/>
      </right>
      <top style="thin">
        <color auto="1"/>
      </top>
      <bottom/>
      <diagonal/>
    </border>
    <border>
      <left/>
      <right style="thin">
        <color indexed="62"/>
      </right>
      <top style="thin">
        <color auto="1"/>
      </top>
      <bottom/>
      <diagonal/>
    </border>
    <border>
      <left style="thin">
        <color indexed="6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2"/>
      </left>
      <right/>
      <top style="thin">
        <color auto="1"/>
      </top>
      <bottom/>
      <diagonal/>
    </border>
    <border>
      <left style="thin">
        <color auto="1"/>
      </left>
      <right style="thin">
        <color indexed="62"/>
      </right>
      <top style="thin">
        <color auto="1"/>
      </top>
      <bottom/>
      <diagonal/>
    </border>
    <border>
      <left style="thin">
        <color auto="1"/>
      </left>
      <right/>
      <top style="thin">
        <color indexed="63"/>
      </top>
      <bottom style="thin">
        <color auto="1"/>
      </bottom>
      <diagonal/>
    </border>
    <border>
      <left/>
      <right/>
      <top style="thin">
        <color indexed="63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auto="1"/>
      </bottom>
      <diagonal/>
    </border>
    <border>
      <left style="thin">
        <color indexed="63"/>
      </left>
      <right style="thin">
        <color auto="1"/>
      </right>
      <top style="thin">
        <color indexed="63"/>
      </top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indexed="63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0" fillId="0" borderId="0"/>
  </cellStyleXfs>
  <cellXfs count="298">
    <xf numFmtId="0" fontId="0" fillId="0" borderId="0" xfId="0"/>
    <xf numFmtId="0" fontId="1" fillId="0" borderId="0" xfId="0" applyFont="1" applyFill="1"/>
    <xf numFmtId="1" fontId="1" fillId="0" borderId="0" xfId="0" applyNumberFormat="1" applyFont="1" applyFill="1" applyBorder="1"/>
    <xf numFmtId="1" fontId="1" fillId="0" borderId="10" xfId="0" applyNumberFormat="1" applyFont="1" applyFill="1" applyBorder="1"/>
    <xf numFmtId="1" fontId="1" fillId="0" borderId="11" xfId="0" applyNumberFormat="1" applyFont="1" applyFill="1" applyBorder="1"/>
    <xf numFmtId="49" fontId="1" fillId="0" borderId="0" xfId="0" applyNumberFormat="1" applyFont="1" applyFill="1"/>
    <xf numFmtId="49" fontId="1" fillId="0" borderId="10" xfId="0" applyNumberFormat="1" applyFont="1" applyFill="1" applyBorder="1"/>
    <xf numFmtId="0" fontId="1" fillId="0" borderId="12" xfId="0" applyFont="1" applyFill="1" applyBorder="1" applyAlignment="1">
      <alignment vertical="top"/>
    </xf>
    <xf numFmtId="49" fontId="1" fillId="0" borderId="7" xfId="0" applyNumberFormat="1" applyFont="1" applyFill="1" applyBorder="1"/>
    <xf numFmtId="0" fontId="1" fillId="0" borderId="13" xfId="0" applyFont="1" applyFill="1" applyBorder="1" applyAlignment="1">
      <alignment vertical="top"/>
    </xf>
    <xf numFmtId="49" fontId="1" fillId="0" borderId="11" xfId="0" applyNumberFormat="1" applyFont="1" applyFill="1" applyBorder="1"/>
    <xf numFmtId="0" fontId="1" fillId="0" borderId="14" xfId="0" applyFont="1" applyFill="1" applyBorder="1" applyAlignment="1">
      <alignment vertical="top"/>
    </xf>
    <xf numFmtId="49" fontId="1" fillId="0" borderId="11" xfId="0" applyNumberFormat="1" applyFont="1" applyFill="1" applyBorder="1" applyAlignment="1">
      <alignment vertical="top"/>
    </xf>
    <xf numFmtId="49" fontId="1" fillId="0" borderId="7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" fontId="1" fillId="0" borderId="14" xfId="0" applyNumberFormat="1" applyFont="1" applyFill="1" applyBorder="1"/>
    <xf numFmtId="49" fontId="2" fillId="0" borderId="4" xfId="0" applyNumberFormat="1" applyFont="1" applyFill="1" applyBorder="1" applyAlignment="1"/>
    <xf numFmtId="0" fontId="2" fillId="0" borderId="4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vertical="top"/>
    </xf>
    <xf numFmtId="1" fontId="1" fillId="0" borderId="12" xfId="0" applyNumberFormat="1" applyFont="1" applyFill="1" applyBorder="1"/>
    <xf numFmtId="0" fontId="1" fillId="0" borderId="8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1" fillId="0" borderId="8" xfId="0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7" xfId="0" applyNumberFormat="1" applyFont="1" applyFill="1" applyBorder="1"/>
    <xf numFmtId="1" fontId="2" fillId="2" borderId="8" xfId="0" applyNumberFormat="1" applyFont="1" applyFill="1" applyBorder="1"/>
    <xf numFmtId="1" fontId="2" fillId="3" borderId="7" xfId="0" applyNumberFormat="1" applyFont="1" applyFill="1" applyBorder="1"/>
    <xf numFmtId="1" fontId="2" fillId="3" borderId="8" xfId="0" applyNumberFormat="1" applyFont="1" applyFill="1" applyBorder="1"/>
    <xf numFmtId="1" fontId="2" fillId="3" borderId="13" xfId="0" applyNumberFormat="1" applyFont="1" applyFill="1" applyBorder="1"/>
    <xf numFmtId="1" fontId="2" fillId="3" borderId="2" xfId="0" applyNumberFormat="1" applyFont="1" applyFill="1" applyBorder="1"/>
    <xf numFmtId="1" fontId="2" fillId="3" borderId="1" xfId="0" applyNumberFormat="1" applyFont="1" applyFill="1" applyBorder="1"/>
    <xf numFmtId="1" fontId="2" fillId="3" borderId="3" xfId="0" applyNumberFormat="1" applyFont="1" applyFill="1" applyBorder="1"/>
    <xf numFmtId="0" fontId="2" fillId="3" borderId="2" xfId="0" applyFont="1" applyFill="1" applyBorder="1" applyAlignment="1">
      <alignment vertical="top"/>
    </xf>
    <xf numFmtId="1" fontId="1" fillId="0" borderId="7" xfId="0" applyNumberFormat="1" applyFont="1" applyFill="1" applyBorder="1"/>
    <xf numFmtId="1" fontId="1" fillId="0" borderId="13" xfId="0" applyNumberFormat="1" applyFont="1" applyFill="1" applyBorder="1"/>
    <xf numFmtId="0" fontId="2" fillId="3" borderId="3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center" vertical="top"/>
    </xf>
    <xf numFmtId="1" fontId="2" fillId="2" borderId="6" xfId="0" applyNumberFormat="1" applyFont="1" applyFill="1" applyBorder="1"/>
    <xf numFmtId="1" fontId="2" fillId="3" borderId="5" xfId="0" applyNumberFormat="1" applyFont="1" applyFill="1" applyBorder="1"/>
    <xf numFmtId="1" fontId="2" fillId="0" borderId="15" xfId="0" applyNumberFormat="1" applyFont="1" applyFill="1" applyBorder="1"/>
    <xf numFmtId="1" fontId="2" fillId="3" borderId="6" xfId="0" applyNumberFormat="1" applyFont="1" applyFill="1" applyBorder="1"/>
    <xf numFmtId="49" fontId="2" fillId="3" borderId="1" xfId="0" applyNumberFormat="1" applyFont="1" applyFill="1" applyBorder="1" applyAlignment="1">
      <alignment vertical="top"/>
    </xf>
    <xf numFmtId="1" fontId="1" fillId="0" borderId="8" xfId="0" applyNumberFormat="1" applyFont="1" applyFill="1" applyBorder="1"/>
    <xf numFmtId="1" fontId="2" fillId="0" borderId="5" xfId="0" applyNumberFormat="1" applyFont="1" applyFill="1" applyBorder="1"/>
    <xf numFmtId="1" fontId="5" fillId="2" borderId="1" xfId="0" applyNumberFormat="1" applyFont="1" applyFill="1" applyBorder="1"/>
    <xf numFmtId="1" fontId="5" fillId="2" borderId="3" xfId="0" applyNumberFormat="1" applyFont="1" applyFill="1" applyBorder="1"/>
    <xf numFmtId="1" fontId="5" fillId="2" borderId="6" xfId="0" applyNumberFormat="1" applyFont="1" applyFill="1" applyBorder="1"/>
    <xf numFmtId="1" fontId="5" fillId="3" borderId="2" xfId="0" applyNumberFormat="1" applyFont="1" applyFill="1" applyBorder="1"/>
    <xf numFmtId="1" fontId="5" fillId="3" borderId="1" xfId="0" applyNumberFormat="1" applyFont="1" applyFill="1" applyBorder="1"/>
    <xf numFmtId="1" fontId="5" fillId="3" borderId="3" xfId="0" applyNumberFormat="1" applyFont="1" applyFill="1" applyBorder="1"/>
    <xf numFmtId="0" fontId="8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9" fillId="0" borderId="5" xfId="0" applyFont="1" applyFill="1" applyBorder="1"/>
    <xf numFmtId="0" fontId="5" fillId="2" borderId="6" xfId="0" applyFont="1" applyFill="1" applyBorder="1"/>
    <xf numFmtId="0" fontId="5" fillId="0" borderId="6" xfId="0" applyFont="1" applyFill="1" applyBorder="1" applyAlignment="1"/>
    <xf numFmtId="0" fontId="8" fillId="3" borderId="3" xfId="0" applyFont="1" applyFill="1" applyBorder="1" applyAlignment="1">
      <alignment vertical="top"/>
    </xf>
    <xf numFmtId="0" fontId="8" fillId="0" borderId="4" xfId="0" applyFont="1" applyFill="1" applyBorder="1"/>
    <xf numFmtId="1" fontId="5" fillId="0" borderId="14" xfId="0" applyNumberFormat="1" applyFont="1" applyFill="1" applyBorder="1"/>
    <xf numFmtId="0" fontId="8" fillId="0" borderId="15" xfId="0" applyFont="1" applyFill="1" applyBorder="1"/>
    <xf numFmtId="0" fontId="8" fillId="0" borderId="5" xfId="0" applyFont="1" applyFill="1" applyBorder="1"/>
    <xf numFmtId="1" fontId="5" fillId="0" borderId="13" xfId="0" applyNumberFormat="1" applyFont="1" applyFill="1" applyBorder="1"/>
    <xf numFmtId="0" fontId="12" fillId="2" borderId="6" xfId="1" applyFont="1" applyFill="1" applyBorder="1" applyAlignment="1">
      <alignment horizontal="right" vertical="top"/>
    </xf>
    <xf numFmtId="164" fontId="12" fillId="2" borderId="16" xfId="1" applyNumberFormat="1" applyFont="1" applyFill="1" applyBorder="1" applyAlignment="1">
      <alignment horizontal="right" vertical="top"/>
    </xf>
    <xf numFmtId="0" fontId="13" fillId="0" borderId="4" xfId="1" applyFont="1" applyFill="1" applyBorder="1" applyAlignment="1">
      <alignment horizontal="left" vertical="top"/>
    </xf>
    <xf numFmtId="164" fontId="13" fillId="0" borderId="4" xfId="1" applyNumberFormat="1" applyFont="1" applyBorder="1" applyAlignment="1">
      <alignment horizontal="right" vertical="top"/>
    </xf>
    <xf numFmtId="0" fontId="13" fillId="0" borderId="4" xfId="0" applyFont="1" applyBorder="1"/>
    <xf numFmtId="164" fontId="13" fillId="0" borderId="19" xfId="1" applyNumberFormat="1" applyFont="1" applyBorder="1" applyAlignment="1">
      <alignment horizontal="right" vertical="top"/>
    </xf>
    <xf numFmtId="164" fontId="13" fillId="0" borderId="20" xfId="1" applyNumberFormat="1" applyFont="1" applyBorder="1"/>
    <xf numFmtId="0" fontId="13" fillId="0" borderId="21" xfId="1" applyFont="1" applyFill="1" applyBorder="1" applyAlignment="1">
      <alignment horizontal="left" vertical="top"/>
    </xf>
    <xf numFmtId="164" fontId="13" fillId="0" borderId="21" xfId="1" applyNumberFormat="1" applyFont="1" applyBorder="1" applyAlignment="1">
      <alignment horizontal="right" vertical="top"/>
    </xf>
    <xf numFmtId="0" fontId="13" fillId="0" borderId="21" xfId="0" applyFont="1" applyBorder="1"/>
    <xf numFmtId="164" fontId="13" fillId="0" borderId="22" xfId="1" applyNumberFormat="1" applyFont="1" applyBorder="1" applyAlignment="1">
      <alignment horizontal="right" vertical="top"/>
    </xf>
    <xf numFmtId="164" fontId="13" fillId="0" borderId="21" xfId="2" applyNumberFormat="1" applyFont="1" applyBorder="1" applyAlignment="1">
      <alignment horizontal="right" vertical="top"/>
    </xf>
    <xf numFmtId="164" fontId="13" fillId="0" borderId="21" xfId="1" applyNumberFormat="1" applyFont="1" applyFill="1" applyBorder="1" applyAlignment="1">
      <alignment horizontal="right" vertical="top"/>
    </xf>
    <xf numFmtId="0" fontId="13" fillId="0" borderId="21" xfId="0" applyFont="1" applyFill="1" applyBorder="1"/>
    <xf numFmtId="0" fontId="13" fillId="0" borderId="5" xfId="1" applyFont="1" applyFill="1" applyBorder="1" applyAlignment="1">
      <alignment horizontal="left" vertical="top"/>
    </xf>
    <xf numFmtId="164" fontId="13" fillId="0" borderId="5" xfId="1" applyNumberFormat="1" applyFont="1" applyBorder="1" applyAlignment="1">
      <alignment horizontal="right" vertical="top"/>
    </xf>
    <xf numFmtId="164" fontId="13" fillId="0" borderId="5" xfId="2" applyNumberFormat="1" applyFont="1" applyBorder="1" applyAlignment="1">
      <alignment horizontal="right" vertical="top"/>
    </xf>
    <xf numFmtId="164" fontId="13" fillId="0" borderId="23" xfId="1" applyNumberFormat="1" applyFont="1" applyBorder="1" applyAlignment="1">
      <alignment horizontal="right" vertical="top"/>
    </xf>
    <xf numFmtId="164" fontId="13" fillId="0" borderId="24" xfId="1" applyNumberFormat="1" applyFont="1" applyBorder="1"/>
    <xf numFmtId="0" fontId="11" fillId="0" borderId="34" xfId="3" applyFont="1" applyBorder="1" applyAlignment="1">
      <alignment wrapText="1"/>
    </xf>
    <xf numFmtId="0" fontId="11" fillId="0" borderId="35" xfId="3" applyFont="1" applyBorder="1" applyAlignment="1">
      <alignment wrapText="1"/>
    </xf>
    <xf numFmtId="0" fontId="11" fillId="0" borderId="36" xfId="3" applyFont="1" applyBorder="1" applyAlignment="1">
      <alignment horizontal="center" wrapText="1"/>
    </xf>
    <xf numFmtId="0" fontId="11" fillId="0" borderId="36" xfId="3" applyFont="1" applyBorder="1" applyAlignment="1">
      <alignment horizontal="center"/>
    </xf>
    <xf numFmtId="0" fontId="11" fillId="0" borderId="37" xfId="3" applyFont="1" applyBorder="1" applyAlignment="1">
      <alignment horizontal="center" wrapText="1"/>
    </xf>
    <xf numFmtId="0" fontId="11" fillId="0" borderId="38" xfId="3" applyFont="1" applyBorder="1" applyAlignment="1">
      <alignment horizontal="center" wrapText="1"/>
    </xf>
    <xf numFmtId="0" fontId="11" fillId="0" borderId="39" xfId="3" applyFont="1" applyBorder="1" applyAlignment="1">
      <alignment horizontal="center" wrapText="1"/>
    </xf>
    <xf numFmtId="0" fontId="11" fillId="0" borderId="40" xfId="3" applyFont="1" applyBorder="1" applyAlignment="1">
      <alignment horizontal="center" wrapText="1"/>
    </xf>
    <xf numFmtId="0" fontId="11" fillId="2" borderId="36" xfId="3" applyFont="1" applyFill="1" applyBorder="1" applyAlignment="1">
      <alignment horizontal="center" wrapText="1"/>
    </xf>
    <xf numFmtId="0" fontId="12" fillId="0" borderId="11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left" vertical="top" wrapText="1"/>
    </xf>
    <xf numFmtId="0" fontId="15" fillId="0" borderId="10" xfId="0" applyFont="1" applyBorder="1"/>
    <xf numFmtId="0" fontId="15" fillId="0" borderId="12" xfId="0" applyFont="1" applyBorder="1"/>
    <xf numFmtId="0" fontId="15" fillId="0" borderId="0" xfId="0" applyFont="1"/>
    <xf numFmtId="0" fontId="15" fillId="0" borderId="9" xfId="0" applyFont="1" applyBorder="1"/>
    <xf numFmtId="0" fontId="15" fillId="0" borderId="11" xfId="0" applyFont="1" applyBorder="1"/>
    <xf numFmtId="0" fontId="15" fillId="0" borderId="14" xfId="0" applyFont="1" applyBorder="1"/>
    <xf numFmtId="0" fontId="15" fillId="0" borderId="0" xfId="0" applyFont="1" applyBorder="1"/>
    <xf numFmtId="0" fontId="17" fillId="0" borderId="0" xfId="0" applyFont="1"/>
    <xf numFmtId="0" fontId="12" fillId="0" borderId="7" xfId="3" applyFont="1" applyFill="1" applyBorder="1" applyAlignment="1">
      <alignment horizontal="left" vertical="top" wrapText="1"/>
    </xf>
    <xf numFmtId="0" fontId="12" fillId="0" borderId="8" xfId="3" applyFont="1" applyFill="1" applyBorder="1" applyAlignment="1">
      <alignment horizontal="left" vertical="top" wrapText="1"/>
    </xf>
    <xf numFmtId="0" fontId="15" fillId="0" borderId="7" xfId="0" applyFont="1" applyBorder="1"/>
    <xf numFmtId="0" fontId="15" fillId="0" borderId="13" xfId="0" applyFont="1" applyBorder="1"/>
    <xf numFmtId="0" fontId="15" fillId="0" borderId="8" xfId="0" applyFont="1" applyBorder="1"/>
    <xf numFmtId="0" fontId="11" fillId="3" borderId="36" xfId="3" applyFont="1" applyFill="1" applyBorder="1" applyAlignment="1">
      <alignment horizontal="center" wrapText="1"/>
    </xf>
    <xf numFmtId="164" fontId="12" fillId="3" borderId="11" xfId="3" applyNumberFormat="1" applyFont="1" applyFill="1" applyBorder="1"/>
    <xf numFmtId="164" fontId="12" fillId="3" borderId="14" xfId="3" applyNumberFormat="1" applyFont="1" applyFill="1" applyBorder="1"/>
    <xf numFmtId="164" fontId="12" fillId="3" borderId="7" xfId="3" applyNumberFormat="1" applyFont="1" applyFill="1" applyBorder="1"/>
    <xf numFmtId="164" fontId="12" fillId="3" borderId="13" xfId="3" applyNumberFormat="1" applyFont="1" applyFill="1" applyBorder="1"/>
    <xf numFmtId="164" fontId="16" fillId="2" borderId="15" xfId="0" applyNumberFormat="1" applyFont="1" applyFill="1" applyBorder="1"/>
    <xf numFmtId="164" fontId="16" fillId="2" borderId="5" xfId="0" applyNumberFormat="1" applyFont="1" applyFill="1" applyBorder="1"/>
    <xf numFmtId="0" fontId="4" fillId="0" borderId="41" xfId="0" applyFont="1" applyBorder="1"/>
    <xf numFmtId="0" fontId="4" fillId="0" borderId="42" xfId="0" applyFont="1" applyBorder="1"/>
    <xf numFmtId="0" fontId="4" fillId="0" borderId="41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2" borderId="41" xfId="0" applyFont="1" applyFill="1" applyBorder="1"/>
    <xf numFmtId="0" fontId="4" fillId="2" borderId="42" xfId="0" applyFont="1" applyFill="1" applyBorder="1"/>
    <xf numFmtId="0" fontId="4" fillId="2" borderId="43" xfId="0" applyFont="1" applyFill="1" applyBorder="1"/>
    <xf numFmtId="0" fontId="4" fillId="2" borderId="47" xfId="0" applyFont="1" applyFill="1" applyBorder="1"/>
    <xf numFmtId="0" fontId="4" fillId="3" borderId="41" xfId="0" applyFont="1" applyFill="1" applyBorder="1"/>
    <xf numFmtId="0" fontId="4" fillId="3" borderId="42" xfId="0" applyFont="1" applyFill="1" applyBorder="1"/>
    <xf numFmtId="0" fontId="4" fillId="3" borderId="43" xfId="0" applyFont="1" applyFill="1" applyBorder="1"/>
    <xf numFmtId="0" fontId="4" fillId="3" borderId="47" xfId="0" applyFont="1" applyFill="1" applyBorder="1"/>
    <xf numFmtId="0" fontId="0" fillId="0" borderId="11" xfId="0" applyBorder="1"/>
    <xf numFmtId="0" fontId="0" fillId="0" borderId="0" xfId="0" applyBorder="1"/>
    <xf numFmtId="0" fontId="0" fillId="0" borderId="14" xfId="0" applyBorder="1"/>
    <xf numFmtId="0" fontId="4" fillId="3" borderId="15" xfId="0" applyFont="1" applyFill="1" applyBorder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13" xfId="0" applyBorder="1"/>
    <xf numFmtId="0" fontId="0" fillId="0" borderId="0" xfId="0" applyAlignment="1">
      <alignment horizontal="center"/>
    </xf>
    <xf numFmtId="0" fontId="12" fillId="0" borderId="6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right"/>
    </xf>
    <xf numFmtId="0" fontId="5" fillId="0" borderId="42" xfId="0" applyFont="1" applyFill="1" applyBorder="1" applyAlignment="1">
      <alignment horizontal="center"/>
    </xf>
    <xf numFmtId="1" fontId="5" fillId="2" borderId="42" xfId="0" applyNumberFormat="1" applyFont="1" applyFill="1" applyBorder="1"/>
    <xf numFmtId="0" fontId="5" fillId="0" borderId="43" xfId="0" applyFont="1" applyFill="1" applyBorder="1" applyAlignment="1">
      <alignment horizontal="center"/>
    </xf>
    <xf numFmtId="1" fontId="5" fillId="2" borderId="43" xfId="0" applyNumberFormat="1" applyFont="1" applyFill="1" applyBorder="1"/>
    <xf numFmtId="1" fontId="9" fillId="0" borderId="8" xfId="0" applyNumberFormat="1" applyFont="1" applyFill="1" applyBorder="1"/>
    <xf numFmtId="1" fontId="9" fillId="0" borderId="13" xfId="0" applyNumberFormat="1" applyFont="1" applyFill="1" applyBorder="1"/>
    <xf numFmtId="0" fontId="9" fillId="0" borderId="48" xfId="0" applyFont="1" applyFill="1" applyBorder="1"/>
    <xf numFmtId="1" fontId="1" fillId="0" borderId="45" xfId="0" applyNumberFormat="1" applyFont="1" applyFill="1" applyBorder="1"/>
    <xf numFmtId="1" fontId="1" fillId="0" borderId="46" xfId="0" applyNumberFormat="1" applyFont="1" applyFill="1" applyBorder="1"/>
    <xf numFmtId="1" fontId="1" fillId="0" borderId="44" xfId="0" applyNumberFormat="1" applyFont="1" applyFill="1" applyBorder="1"/>
    <xf numFmtId="0" fontId="5" fillId="0" borderId="41" xfId="0" applyFont="1" applyFill="1" applyBorder="1" applyAlignment="1">
      <alignment horizontal="center"/>
    </xf>
    <xf numFmtId="1" fontId="5" fillId="2" borderId="41" xfId="0" applyNumberFormat="1" applyFont="1" applyFill="1" applyBorder="1"/>
    <xf numFmtId="1" fontId="9" fillId="0" borderId="7" xfId="0" applyNumberFormat="1" applyFont="1" applyFill="1" applyBorder="1"/>
    <xf numFmtId="0" fontId="5" fillId="0" borderId="43" xfId="0" applyFont="1" applyFill="1" applyBorder="1" applyAlignment="1">
      <alignment horizontal="center" vertical="top"/>
    </xf>
    <xf numFmtId="1" fontId="2" fillId="2" borderId="43" xfId="0" applyNumberFormat="1" applyFont="1" applyFill="1" applyBorder="1"/>
    <xf numFmtId="0" fontId="5" fillId="2" borderId="6" xfId="0" applyFont="1" applyFill="1" applyBorder="1" applyAlignment="1">
      <alignment horizontal="center" vertical="top"/>
    </xf>
    <xf numFmtId="1" fontId="2" fillId="2" borderId="48" xfId="0" applyNumberFormat="1" applyFont="1" applyFill="1" applyBorder="1"/>
    <xf numFmtId="1" fontId="5" fillId="2" borderId="5" xfId="0" applyNumberFormat="1" applyFont="1" applyFill="1" applyBorder="1"/>
    <xf numFmtId="49" fontId="1" fillId="3" borderId="41" xfId="0" applyNumberFormat="1" applyFont="1" applyFill="1" applyBorder="1" applyAlignment="1">
      <alignment vertical="top"/>
    </xf>
    <xf numFmtId="0" fontId="2" fillId="3" borderId="42" xfId="0" applyFont="1" applyFill="1" applyBorder="1" applyAlignment="1">
      <alignment vertical="top"/>
    </xf>
    <xf numFmtId="1" fontId="2" fillId="3" borderId="41" xfId="0" applyNumberFormat="1" applyFont="1" applyFill="1" applyBorder="1"/>
    <xf numFmtId="1" fontId="2" fillId="3" borderId="42" xfId="0" applyNumberFormat="1" applyFont="1" applyFill="1" applyBorder="1"/>
    <xf numFmtId="1" fontId="2" fillId="3" borderId="43" xfId="0" applyNumberFormat="1" applyFont="1" applyFill="1" applyBorder="1"/>
    <xf numFmtId="1" fontId="2" fillId="3" borderId="47" xfId="0" applyNumberFormat="1" applyFont="1" applyFill="1" applyBorder="1"/>
    <xf numFmtId="1" fontId="5" fillId="3" borderId="41" xfId="0" applyNumberFormat="1" applyFont="1" applyFill="1" applyBorder="1"/>
    <xf numFmtId="1" fontId="5" fillId="3" borderId="43" xfId="0" applyNumberFormat="1" applyFont="1" applyFill="1" applyBorder="1"/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2" fillId="0" borderId="12" xfId="0" applyFont="1" applyFill="1" applyBorder="1" applyAlignment="1">
      <alignment horizontal="center" textRotation="90" wrapText="1"/>
    </xf>
    <xf numFmtId="0" fontId="2" fillId="0" borderId="13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3" xfId="0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1" fillId="0" borderId="29" xfId="3" applyFont="1" applyBorder="1" applyAlignment="1">
      <alignment horizontal="center" wrapText="1"/>
    </xf>
    <xf numFmtId="0" fontId="11" fillId="0" borderId="32" xfId="3" applyFont="1" applyBorder="1" applyAlignment="1">
      <alignment horizontal="center" wrapText="1"/>
    </xf>
    <xf numFmtId="0" fontId="11" fillId="0" borderId="33" xfId="3" applyFont="1" applyBorder="1" applyAlignment="1">
      <alignment horizontal="center" wrapText="1"/>
    </xf>
    <xf numFmtId="0" fontId="11" fillId="0" borderId="30" xfId="3" applyFont="1" applyBorder="1" applyAlignment="1">
      <alignment horizontal="center" wrapText="1"/>
    </xf>
    <xf numFmtId="0" fontId="11" fillId="0" borderId="31" xfId="3" applyFont="1" applyBorder="1" applyAlignment="1">
      <alignment horizontal="center"/>
    </xf>
    <xf numFmtId="0" fontId="11" fillId="0" borderId="9" xfId="3" applyFont="1" applyBorder="1" applyAlignment="1">
      <alignment horizontal="center"/>
    </xf>
    <xf numFmtId="0" fontId="11" fillId="0" borderId="12" xfId="3" applyFont="1" applyBorder="1" applyAlignment="1">
      <alignment horizontal="center"/>
    </xf>
    <xf numFmtId="0" fontId="14" fillId="0" borderId="25" xfId="3" applyFont="1" applyBorder="1" applyAlignment="1">
      <alignment horizontal="center" vertical="center" wrapText="1"/>
    </xf>
    <xf numFmtId="0" fontId="14" fillId="0" borderId="26" xfId="3" applyFont="1" applyBorder="1" applyAlignment="1">
      <alignment horizontal="center" vertical="center" wrapText="1"/>
    </xf>
    <xf numFmtId="0" fontId="11" fillId="0" borderId="27" xfId="3" applyFont="1" applyBorder="1" applyAlignment="1">
      <alignment horizontal="center" wrapText="1"/>
    </xf>
    <xf numFmtId="0" fontId="11" fillId="0" borderId="28" xfId="3" applyFont="1" applyBorder="1" applyAlignment="1">
      <alignment horizontal="center" wrapText="1"/>
    </xf>
    <xf numFmtId="0" fontId="11" fillId="0" borderId="31" xfId="3" applyFont="1" applyBorder="1" applyAlignment="1">
      <alignment horizontal="center" wrapText="1"/>
    </xf>
    <xf numFmtId="0" fontId="11" fillId="0" borderId="12" xfId="3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4" fillId="0" borderId="43" xfId="0" applyFont="1" applyBorder="1" applyAlignment="1">
      <alignment horizontal="center" wrapText="1"/>
    </xf>
    <xf numFmtId="0" fontId="4" fillId="0" borderId="42" xfId="0" applyFont="1" applyBorder="1" applyAlignment="1">
      <alignment horizontal="center"/>
    </xf>
    <xf numFmtId="0" fontId="4" fillId="0" borderId="44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18" fillId="0" borderId="41" xfId="0" applyFont="1" applyBorder="1" applyAlignment="1">
      <alignment horizontal="center" wrapText="1"/>
    </xf>
    <xf numFmtId="0" fontId="18" fillId="0" borderId="42" xfId="0" applyFont="1" applyBorder="1" applyAlignment="1">
      <alignment horizontal="center" wrapText="1"/>
    </xf>
    <xf numFmtId="0" fontId="4" fillId="0" borderId="41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3" fillId="0" borderId="4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 wrapText="1"/>
    </xf>
    <xf numFmtId="0" fontId="5" fillId="0" borderId="43" xfId="0" applyFont="1" applyFill="1" applyBorder="1" applyAlignment="1">
      <alignment horizontal="center" wrapText="1"/>
    </xf>
    <xf numFmtId="0" fontId="5" fillId="0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 vertical="top"/>
    </xf>
    <xf numFmtId="0" fontId="5" fillId="0" borderId="44" xfId="0" applyFont="1" applyFill="1" applyBorder="1" applyAlignment="1">
      <alignment horizontal="center" vertical="top"/>
    </xf>
    <xf numFmtId="0" fontId="5" fillId="0" borderId="48" xfId="0" applyFont="1" applyFill="1" applyBorder="1" applyAlignment="1">
      <alignment horizontal="center" vertical="top"/>
    </xf>
    <xf numFmtId="0" fontId="5" fillId="4" borderId="47" xfId="0" applyFont="1" applyFill="1" applyBorder="1" applyAlignment="1">
      <alignment horizontal="right"/>
    </xf>
    <xf numFmtId="1" fontId="5" fillId="4" borderId="42" xfId="0" applyNumberFormat="1" applyFont="1" applyFill="1" applyBorder="1"/>
    <xf numFmtId="1" fontId="5" fillId="4" borderId="41" xfId="0" applyNumberFormat="1" applyFont="1" applyFill="1" applyBorder="1"/>
    <xf numFmtId="1" fontId="5" fillId="4" borderId="43" xfId="0" applyNumberFormat="1" applyFont="1" applyFill="1" applyBorder="1"/>
    <xf numFmtId="1" fontId="5" fillId="4" borderId="47" xfId="0" applyNumberFormat="1" applyFont="1" applyFill="1" applyBorder="1"/>
    <xf numFmtId="0" fontId="5" fillId="2" borderId="47" xfId="0" applyFont="1" applyFill="1" applyBorder="1" applyAlignment="1">
      <alignment horizontal="right" vertical="top"/>
    </xf>
    <xf numFmtId="1" fontId="5" fillId="2" borderId="47" xfId="0" applyNumberFormat="1" applyFont="1" applyFill="1" applyBorder="1"/>
    <xf numFmtId="0" fontId="6" fillId="3" borderId="47" xfId="0" applyFont="1" applyFill="1" applyBorder="1" applyAlignment="1">
      <alignment horizontal="right" vertical="top"/>
    </xf>
    <xf numFmtId="1" fontId="6" fillId="3" borderId="42" xfId="0" applyNumberFormat="1" applyFont="1" applyFill="1" applyBorder="1"/>
    <xf numFmtId="1" fontId="6" fillId="3" borderId="41" xfId="0" applyNumberFormat="1" applyFont="1" applyFill="1" applyBorder="1"/>
    <xf numFmtId="1" fontId="6" fillId="3" borderId="47" xfId="0" applyNumberFormat="1" applyFont="1" applyFill="1" applyBorder="1"/>
    <xf numFmtId="0" fontId="6" fillId="0" borderId="47" xfId="0" applyFont="1" applyFill="1" applyBorder="1" applyAlignment="1">
      <alignment horizontal="right" vertical="top"/>
    </xf>
    <xf numFmtId="1" fontId="7" fillId="0" borderId="42" xfId="0" applyNumberFormat="1" applyFont="1" applyFill="1" applyBorder="1"/>
    <xf numFmtId="1" fontId="7" fillId="0" borderId="41" xfId="0" applyNumberFormat="1" applyFont="1" applyFill="1" applyBorder="1"/>
    <xf numFmtId="1" fontId="7" fillId="0" borderId="43" xfId="0" applyNumberFormat="1" applyFont="1" applyFill="1" applyBorder="1"/>
    <xf numFmtId="1" fontId="7" fillId="0" borderId="47" xfId="0" applyNumberFormat="1" applyFont="1" applyFill="1" applyBorder="1"/>
    <xf numFmtId="0" fontId="20" fillId="0" borderId="49" xfId="0" applyFont="1" applyFill="1" applyBorder="1" applyAlignment="1">
      <alignment horizontal="right"/>
    </xf>
    <xf numFmtId="1" fontId="21" fillId="0" borderId="50" xfId="0" applyNumberFormat="1" applyFont="1" applyFill="1" applyBorder="1"/>
    <xf numFmtId="1" fontId="21" fillId="0" borderId="51" xfId="0" applyNumberFormat="1" applyFont="1" applyFill="1" applyBorder="1"/>
    <xf numFmtId="1" fontId="21" fillId="0" borderId="49" xfId="0" applyNumberFormat="1" applyFont="1" applyFill="1" applyBorder="1"/>
    <xf numFmtId="0" fontId="8" fillId="0" borderId="21" xfId="0" applyFont="1" applyFill="1" applyBorder="1" applyAlignment="1">
      <alignment horizontal="right"/>
    </xf>
    <xf numFmtId="1" fontId="1" fillId="0" borderId="52" xfId="0" applyNumberFormat="1" applyFont="1" applyFill="1" applyBorder="1"/>
    <xf numFmtId="1" fontId="1" fillId="0" borderId="21" xfId="0" applyNumberFormat="1" applyFont="1" applyFill="1" applyBorder="1"/>
    <xf numFmtId="0" fontId="8" fillId="0" borderId="53" xfId="0" applyFont="1" applyFill="1" applyBorder="1" applyAlignment="1">
      <alignment horizontal="right"/>
    </xf>
    <xf numFmtId="1" fontId="1" fillId="0" borderId="54" xfId="0" applyNumberFormat="1" applyFont="1" applyFill="1" applyBorder="1"/>
    <xf numFmtId="1" fontId="1" fillId="0" borderId="55" xfId="0" applyNumberFormat="1" applyFont="1" applyFill="1" applyBorder="1"/>
    <xf numFmtId="1" fontId="1" fillId="0" borderId="56" xfId="0" applyNumberFormat="1" applyFont="1" applyFill="1" applyBorder="1"/>
    <xf numFmtId="1" fontId="2" fillId="0" borderId="54" xfId="0" applyNumberFormat="1" applyFont="1" applyFill="1" applyBorder="1"/>
    <xf numFmtId="1" fontId="1" fillId="0" borderId="53" xfId="0" applyNumberFormat="1" applyFont="1" applyFill="1" applyBorder="1"/>
    <xf numFmtId="1" fontId="21" fillId="0" borderId="57" xfId="0" applyNumberFormat="1" applyFont="1" applyFill="1" applyBorder="1"/>
    <xf numFmtId="1" fontId="2" fillId="2" borderId="41" xfId="0" applyNumberFormat="1" applyFont="1" applyFill="1" applyBorder="1"/>
    <xf numFmtId="1" fontId="2" fillId="2" borderId="42" xfId="0" applyNumberFormat="1" applyFont="1" applyFill="1" applyBorder="1"/>
    <xf numFmtId="1" fontId="2" fillId="2" borderId="47" xfId="0" applyNumberFormat="1" applyFont="1" applyFill="1" applyBorder="1"/>
    <xf numFmtId="0" fontId="5" fillId="3" borderId="47" xfId="0" applyFont="1" applyFill="1" applyBorder="1" applyAlignment="1">
      <alignment horizontal="right"/>
    </xf>
    <xf numFmtId="1" fontId="2" fillId="3" borderId="44" xfId="0" applyNumberFormat="1" applyFont="1" applyFill="1" applyBorder="1"/>
    <xf numFmtId="1" fontId="2" fillId="3" borderId="46" xfId="0" applyNumberFormat="1" applyFont="1" applyFill="1" applyBorder="1"/>
    <xf numFmtId="1" fontId="0" fillId="0" borderId="44" xfId="0" applyNumberFormat="1" applyBorder="1"/>
    <xf numFmtId="1" fontId="0" fillId="0" borderId="46" xfId="0" applyNumberFormat="1" applyBorder="1"/>
    <xf numFmtId="1" fontId="0" fillId="0" borderId="48" xfId="0" applyNumberFormat="1" applyFill="1" applyBorder="1"/>
    <xf numFmtId="1" fontId="0" fillId="0" borderId="52" xfId="0" applyNumberFormat="1" applyBorder="1"/>
    <xf numFmtId="1" fontId="0" fillId="0" borderId="13" xfId="0" applyNumberFormat="1" applyBorder="1"/>
    <xf numFmtId="1" fontId="0" fillId="0" borderId="5" xfId="0" applyNumberFormat="1" applyFill="1" applyBorder="1"/>
    <xf numFmtId="1" fontId="1" fillId="0" borderId="5" xfId="0" applyNumberFormat="1" applyFont="1" applyFill="1" applyBorder="1"/>
    <xf numFmtId="0" fontId="5" fillId="3" borderId="47" xfId="0" applyFont="1" applyFill="1" applyBorder="1" applyAlignment="1">
      <alignment horizontal="right" vertical="top"/>
    </xf>
    <xf numFmtId="0" fontId="0" fillId="0" borderId="0" xfId="0" applyFill="1"/>
  </cellXfs>
  <cellStyles count="4">
    <cellStyle name="Normal" xfId="0" builtinId="0"/>
    <cellStyle name="Normal_Sheet4" xfId="2" xr:uid="{A4EDCA08-1404-427B-85C4-A780143B24D2}"/>
    <cellStyle name="Normal_Table8-StateOrigin" xfId="1" xr:uid="{5C02C28D-FCA0-410B-B535-69104F1A0DBF}"/>
    <cellStyle name="Normal_Table9" xfId="3" xr:uid="{4D54C66C-FF55-4694-A7FC-69D3C275A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1EF9-83E2-4E07-8092-2AB74EDCF530}">
  <dimension ref="A1:B11"/>
  <sheetViews>
    <sheetView tabSelected="1" zoomScaleNormal="100" workbookViewId="0">
      <selection activeCell="B23" sqref="B23"/>
    </sheetView>
  </sheetViews>
  <sheetFormatPr defaultRowHeight="15"/>
  <cols>
    <col min="1" max="1" width="7.28515625" bestFit="1" customWidth="1"/>
    <col min="2" max="2" width="103.28515625" bestFit="1" customWidth="1"/>
  </cols>
  <sheetData>
    <row r="1" spans="1:2">
      <c r="A1" s="175" t="s">
        <v>644</v>
      </c>
      <c r="B1" s="175"/>
    </row>
    <row r="2" spans="1:2">
      <c r="A2" s="176" t="s">
        <v>632</v>
      </c>
      <c r="B2" s="176"/>
    </row>
    <row r="3" spans="1:2">
      <c r="A3" t="s">
        <v>633</v>
      </c>
      <c r="B3" t="s">
        <v>634</v>
      </c>
    </row>
    <row r="4" spans="1:2">
      <c r="A4" s="143">
        <v>2</v>
      </c>
      <c r="B4" t="s">
        <v>635</v>
      </c>
    </row>
    <row r="5" spans="1:2">
      <c r="A5" s="143">
        <v>4</v>
      </c>
      <c r="B5" t="s">
        <v>636</v>
      </c>
    </row>
    <row r="6" spans="1:2">
      <c r="A6" s="143" t="s">
        <v>637</v>
      </c>
      <c r="B6" t="s">
        <v>638</v>
      </c>
    </row>
    <row r="7" spans="1:2">
      <c r="A7" s="143">
        <v>7</v>
      </c>
      <c r="B7" t="s">
        <v>639</v>
      </c>
    </row>
    <row r="8" spans="1:2">
      <c r="A8" s="143">
        <v>8</v>
      </c>
      <c r="B8" t="s">
        <v>640</v>
      </c>
    </row>
    <row r="9" spans="1:2">
      <c r="A9" s="143">
        <v>9</v>
      </c>
      <c r="B9" t="s">
        <v>641</v>
      </c>
    </row>
    <row r="10" spans="1:2">
      <c r="A10" s="143">
        <v>10</v>
      </c>
      <c r="B10" t="s">
        <v>642</v>
      </c>
    </row>
    <row r="11" spans="1:2">
      <c r="A11" s="143">
        <v>11</v>
      </c>
      <c r="B11" t="s">
        <v>643</v>
      </c>
    </row>
  </sheetData>
  <mergeCells count="2">
    <mergeCell ref="A1:B1"/>
    <mergeCell ref="A2:B2"/>
  </mergeCells>
  <pageMargins left="0.7" right="0.7" top="0.75" bottom="0.75" header="0.3" footer="0.3"/>
  <pageSetup orientation="landscape" horizontalDpi="0" verticalDpi="0" r:id="rId1"/>
  <headerFooter>
    <oddFooter>&amp;R&amp;"Calibri,Italic"&amp;9&amp;K01+033Office of Institutional Research and Studies
October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6"/>
  <sheetViews>
    <sheetView zoomScaleNormal="100" workbookViewId="0">
      <selection activeCell="B115" sqref="B115"/>
    </sheetView>
  </sheetViews>
  <sheetFormatPr defaultColWidth="11.42578125" defaultRowHeight="15"/>
  <cols>
    <col min="1" max="1" width="9.42578125" style="5" bestFit="1" customWidth="1"/>
    <col min="2" max="2" width="51.28515625" style="1" bestFit="1" customWidth="1"/>
    <col min="3" max="3" width="4.28515625" style="1" customWidth="1"/>
    <col min="4" max="23" width="8.140625" style="1" customWidth="1"/>
    <col min="24" max="24" width="7.140625" style="1" customWidth="1"/>
    <col min="25" max="16384" width="11.42578125" style="1"/>
  </cols>
  <sheetData>
    <row r="1" spans="1:24" ht="57" customHeight="1">
      <c r="A1" s="185" t="s">
        <v>201</v>
      </c>
      <c r="B1" s="186"/>
      <c r="C1" s="177" t="s">
        <v>195</v>
      </c>
      <c r="D1" s="187" t="s">
        <v>108</v>
      </c>
      <c r="E1" s="188"/>
      <c r="F1" s="189" t="s">
        <v>107</v>
      </c>
      <c r="G1" s="190"/>
      <c r="H1" s="189" t="s">
        <v>106</v>
      </c>
      <c r="I1" s="191"/>
      <c r="J1" s="187" t="s">
        <v>109</v>
      </c>
      <c r="K1" s="188"/>
      <c r="L1" s="191" t="s">
        <v>110</v>
      </c>
      <c r="M1" s="190"/>
      <c r="N1" s="189" t="s">
        <v>111</v>
      </c>
      <c r="O1" s="190"/>
      <c r="P1" s="187" t="s">
        <v>112</v>
      </c>
      <c r="Q1" s="188"/>
      <c r="R1" s="189" t="s">
        <v>114</v>
      </c>
      <c r="S1" s="190"/>
      <c r="T1" s="187" t="s">
        <v>113</v>
      </c>
      <c r="U1" s="188"/>
      <c r="V1" s="187" t="s">
        <v>75</v>
      </c>
      <c r="W1" s="192"/>
      <c r="X1" s="188"/>
    </row>
    <row r="2" spans="1:24">
      <c r="A2" s="17" t="s">
        <v>0</v>
      </c>
      <c r="B2" s="18" t="s">
        <v>202</v>
      </c>
      <c r="C2" s="178"/>
      <c r="D2" s="14" t="s">
        <v>196</v>
      </c>
      <c r="E2" s="15" t="s">
        <v>197</v>
      </c>
      <c r="F2" s="14" t="s">
        <v>196</v>
      </c>
      <c r="G2" s="15" t="s">
        <v>197</v>
      </c>
      <c r="H2" s="14" t="s">
        <v>196</v>
      </c>
      <c r="I2" s="15" t="s">
        <v>197</v>
      </c>
      <c r="J2" s="14" t="s">
        <v>196</v>
      </c>
      <c r="K2" s="15" t="s">
        <v>197</v>
      </c>
      <c r="L2" s="14" t="s">
        <v>196</v>
      </c>
      <c r="M2" s="15" t="s">
        <v>197</v>
      </c>
      <c r="N2" s="14" t="s">
        <v>196</v>
      </c>
      <c r="O2" s="15" t="s">
        <v>197</v>
      </c>
      <c r="P2" s="14" t="s">
        <v>196</v>
      </c>
      <c r="Q2" s="15" t="s">
        <v>197</v>
      </c>
      <c r="R2" s="14" t="s">
        <v>196</v>
      </c>
      <c r="S2" s="15" t="s">
        <v>197</v>
      </c>
      <c r="T2" s="14" t="s">
        <v>196</v>
      </c>
      <c r="U2" s="15" t="s">
        <v>197</v>
      </c>
      <c r="V2" s="14" t="s">
        <v>196</v>
      </c>
      <c r="W2" s="15" t="s">
        <v>197</v>
      </c>
      <c r="X2" s="40" t="s">
        <v>115</v>
      </c>
    </row>
    <row r="3" spans="1:24">
      <c r="A3" s="181" t="s">
        <v>198</v>
      </c>
      <c r="B3" s="182"/>
      <c r="C3" s="183"/>
      <c r="D3" s="25">
        <v>226</v>
      </c>
      <c r="E3" s="26">
        <v>150</v>
      </c>
      <c r="F3" s="25">
        <v>271</v>
      </c>
      <c r="G3" s="27">
        <v>305</v>
      </c>
      <c r="H3" s="26">
        <v>15</v>
      </c>
      <c r="I3" s="26">
        <v>12</v>
      </c>
      <c r="J3" s="25">
        <v>151</v>
      </c>
      <c r="K3" s="27">
        <v>180</v>
      </c>
      <c r="L3" s="26">
        <v>617</v>
      </c>
      <c r="M3" s="26">
        <v>1066</v>
      </c>
      <c r="N3" s="25">
        <v>8</v>
      </c>
      <c r="O3" s="27">
        <v>10</v>
      </c>
      <c r="P3" s="26">
        <v>4256</v>
      </c>
      <c r="Q3" s="26">
        <v>5079</v>
      </c>
      <c r="R3" s="25">
        <v>163</v>
      </c>
      <c r="S3" s="27">
        <v>294</v>
      </c>
      <c r="T3" s="26">
        <v>117</v>
      </c>
      <c r="U3" s="27">
        <v>141</v>
      </c>
      <c r="V3" s="28">
        <f>SUMIF($D$2:$U$2,"Men",D3:U3)</f>
        <v>5824</v>
      </c>
      <c r="W3" s="29">
        <f>SUMIF($D$2:$U$2,"Women",D3:U3)</f>
        <v>7237</v>
      </c>
      <c r="X3" s="41">
        <v>13061</v>
      </c>
    </row>
    <row r="4" spans="1:24">
      <c r="A4" s="179" t="s">
        <v>105</v>
      </c>
      <c r="B4" s="180"/>
      <c r="C4" s="184"/>
      <c r="D4" s="30">
        <v>104</v>
      </c>
      <c r="E4" s="31">
        <v>58</v>
      </c>
      <c r="F4" s="30">
        <v>239</v>
      </c>
      <c r="G4" s="32">
        <v>243</v>
      </c>
      <c r="H4" s="31">
        <v>13</v>
      </c>
      <c r="I4" s="31">
        <v>12</v>
      </c>
      <c r="J4" s="30">
        <v>120</v>
      </c>
      <c r="K4" s="32">
        <v>128</v>
      </c>
      <c r="L4" s="31">
        <v>535</v>
      </c>
      <c r="M4" s="31">
        <v>879</v>
      </c>
      <c r="N4" s="30">
        <v>6</v>
      </c>
      <c r="O4" s="32">
        <v>8</v>
      </c>
      <c r="P4" s="31">
        <v>3565</v>
      </c>
      <c r="Q4" s="31">
        <v>3969</v>
      </c>
      <c r="R4" s="30">
        <v>151</v>
      </c>
      <c r="S4" s="32">
        <v>250</v>
      </c>
      <c r="T4" s="31">
        <v>65</v>
      </c>
      <c r="U4" s="31">
        <v>55</v>
      </c>
      <c r="V4" s="30">
        <f>SUMIF($D$2:$U$2,"Men",D4:U4)</f>
        <v>4798</v>
      </c>
      <c r="W4" s="31">
        <f>SUMIF($D$2:$U$2,"Women",D4:U4)</f>
        <v>5602</v>
      </c>
      <c r="X4" s="42">
        <v>10400</v>
      </c>
    </row>
    <row r="5" spans="1:24">
      <c r="A5" s="12" t="s">
        <v>118</v>
      </c>
      <c r="B5" s="19" t="s">
        <v>79</v>
      </c>
      <c r="C5" s="11">
        <v>5</v>
      </c>
      <c r="D5" s="2">
        <v>57</v>
      </c>
      <c r="E5" s="2">
        <v>27</v>
      </c>
      <c r="F5" s="4">
        <v>121</v>
      </c>
      <c r="G5" s="16">
        <v>91</v>
      </c>
      <c r="H5" s="2">
        <v>5</v>
      </c>
      <c r="I5" s="2">
        <v>2</v>
      </c>
      <c r="J5" s="4">
        <v>59</v>
      </c>
      <c r="K5" s="16">
        <v>44</v>
      </c>
      <c r="L5" s="2">
        <v>302</v>
      </c>
      <c r="M5" s="2">
        <v>407</v>
      </c>
      <c r="N5" s="4">
        <v>1</v>
      </c>
      <c r="O5" s="16">
        <v>1</v>
      </c>
      <c r="P5" s="2">
        <v>1467</v>
      </c>
      <c r="Q5" s="2">
        <v>1197</v>
      </c>
      <c r="R5" s="4">
        <v>79</v>
      </c>
      <c r="S5" s="16">
        <v>103</v>
      </c>
      <c r="T5" s="2">
        <v>33</v>
      </c>
      <c r="U5" s="2">
        <v>16</v>
      </c>
      <c r="V5" s="3">
        <f>SUMIF($D$2:$U$2,"Men",D5:U5)</f>
        <v>2124</v>
      </c>
      <c r="W5" s="21">
        <f>SUMIF($D$2:$U$2,"Women",D5:U5)</f>
        <v>1888</v>
      </c>
      <c r="X5" s="43">
        <v>4012</v>
      </c>
    </row>
    <row r="6" spans="1:24">
      <c r="A6" s="10" t="s">
        <v>119</v>
      </c>
      <c r="B6" s="20" t="s">
        <v>80</v>
      </c>
      <c r="C6" s="11">
        <v>5</v>
      </c>
      <c r="D6" s="2">
        <v>7</v>
      </c>
      <c r="E6" s="2">
        <v>6</v>
      </c>
      <c r="F6" s="4">
        <v>0</v>
      </c>
      <c r="G6" s="16">
        <v>0</v>
      </c>
      <c r="H6" s="2">
        <v>0</v>
      </c>
      <c r="I6" s="2">
        <v>0</v>
      </c>
      <c r="J6" s="4">
        <v>1</v>
      </c>
      <c r="K6" s="16">
        <v>1</v>
      </c>
      <c r="L6" s="2">
        <v>4</v>
      </c>
      <c r="M6" s="2">
        <v>2</v>
      </c>
      <c r="N6" s="4">
        <v>0</v>
      </c>
      <c r="O6" s="16">
        <v>0</v>
      </c>
      <c r="P6" s="2">
        <v>18</v>
      </c>
      <c r="Q6" s="2">
        <v>19</v>
      </c>
      <c r="R6" s="4">
        <v>0</v>
      </c>
      <c r="S6" s="16">
        <v>0</v>
      </c>
      <c r="T6" s="2">
        <v>0</v>
      </c>
      <c r="U6" s="2">
        <v>3</v>
      </c>
      <c r="V6" s="4">
        <f>SUMIF($D$2:$U$2,"Men",D6:U6)</f>
        <v>30</v>
      </c>
      <c r="W6" s="16">
        <f>SUMIF($D$2:$U$2,"Women",D6:U6)</f>
        <v>31</v>
      </c>
      <c r="X6" s="43">
        <v>61</v>
      </c>
    </row>
    <row r="7" spans="1:24">
      <c r="A7" s="10" t="s">
        <v>120</v>
      </c>
      <c r="B7" s="20" t="s">
        <v>1</v>
      </c>
      <c r="C7" s="11">
        <v>5</v>
      </c>
      <c r="D7" s="2">
        <v>0</v>
      </c>
      <c r="E7" s="2">
        <v>1</v>
      </c>
      <c r="F7" s="4">
        <v>1</v>
      </c>
      <c r="G7" s="16">
        <v>1</v>
      </c>
      <c r="H7" s="2">
        <v>0</v>
      </c>
      <c r="I7" s="2">
        <v>0</v>
      </c>
      <c r="J7" s="4">
        <v>0</v>
      </c>
      <c r="K7" s="16">
        <v>1</v>
      </c>
      <c r="L7" s="2">
        <v>0</v>
      </c>
      <c r="M7" s="2">
        <v>0</v>
      </c>
      <c r="N7" s="4">
        <v>0</v>
      </c>
      <c r="O7" s="16">
        <v>0</v>
      </c>
      <c r="P7" s="2">
        <v>15</v>
      </c>
      <c r="Q7" s="2">
        <v>10</v>
      </c>
      <c r="R7" s="4">
        <v>0</v>
      </c>
      <c r="S7" s="16">
        <v>0</v>
      </c>
      <c r="T7" s="2">
        <v>0</v>
      </c>
      <c r="U7" s="2">
        <v>0</v>
      </c>
      <c r="V7" s="4">
        <f t="shared" ref="V7:V70" si="0">SUMIF($D$2:$U$2,"Men",D7:U7)</f>
        <v>16</v>
      </c>
      <c r="W7" s="16">
        <f t="shared" ref="W7:W70" si="1">SUMIF($D$2:$U$2,"Women",D7:U7)</f>
        <v>13</v>
      </c>
      <c r="X7" s="43">
        <v>29</v>
      </c>
    </row>
    <row r="8" spans="1:24">
      <c r="A8" s="12" t="s">
        <v>121</v>
      </c>
      <c r="B8" s="19" t="s">
        <v>76</v>
      </c>
      <c r="C8" s="11">
        <v>5</v>
      </c>
      <c r="D8" s="2">
        <v>0</v>
      </c>
      <c r="E8" s="2">
        <v>0</v>
      </c>
      <c r="F8" s="4">
        <v>2</v>
      </c>
      <c r="G8" s="16">
        <v>3</v>
      </c>
      <c r="H8" s="2">
        <v>0</v>
      </c>
      <c r="I8" s="2">
        <v>0</v>
      </c>
      <c r="J8" s="4">
        <v>0</v>
      </c>
      <c r="K8" s="16">
        <v>0</v>
      </c>
      <c r="L8" s="2">
        <v>9</v>
      </c>
      <c r="M8" s="2">
        <v>14</v>
      </c>
      <c r="N8" s="4">
        <v>0</v>
      </c>
      <c r="O8" s="16">
        <v>1</v>
      </c>
      <c r="P8" s="2">
        <v>20</v>
      </c>
      <c r="Q8" s="2">
        <v>56</v>
      </c>
      <c r="R8" s="4">
        <v>1</v>
      </c>
      <c r="S8" s="16">
        <v>0</v>
      </c>
      <c r="T8" s="2">
        <v>0</v>
      </c>
      <c r="U8" s="2">
        <v>2</v>
      </c>
      <c r="V8" s="4">
        <f t="shared" si="0"/>
        <v>32</v>
      </c>
      <c r="W8" s="16">
        <f t="shared" si="1"/>
        <v>76</v>
      </c>
      <c r="X8" s="43">
        <v>108</v>
      </c>
    </row>
    <row r="9" spans="1:24">
      <c r="A9" s="12" t="s">
        <v>122</v>
      </c>
      <c r="B9" s="19" t="s">
        <v>77</v>
      </c>
      <c r="C9" s="11">
        <v>5</v>
      </c>
      <c r="D9" s="2">
        <v>1</v>
      </c>
      <c r="E9" s="2">
        <v>2</v>
      </c>
      <c r="F9" s="4">
        <v>3</v>
      </c>
      <c r="G9" s="16">
        <v>2</v>
      </c>
      <c r="H9" s="2">
        <v>1</v>
      </c>
      <c r="I9" s="2">
        <v>0</v>
      </c>
      <c r="J9" s="4">
        <v>0</v>
      </c>
      <c r="K9" s="16">
        <v>0</v>
      </c>
      <c r="L9" s="2">
        <v>31</v>
      </c>
      <c r="M9" s="2">
        <v>23</v>
      </c>
      <c r="N9" s="4">
        <v>0</v>
      </c>
      <c r="O9" s="16">
        <v>0</v>
      </c>
      <c r="P9" s="2">
        <v>59</v>
      </c>
      <c r="Q9" s="2">
        <v>53</v>
      </c>
      <c r="R9" s="4">
        <v>3</v>
      </c>
      <c r="S9" s="16">
        <v>5</v>
      </c>
      <c r="T9" s="2">
        <v>2</v>
      </c>
      <c r="U9" s="2">
        <v>2</v>
      </c>
      <c r="V9" s="4">
        <f t="shared" si="0"/>
        <v>100</v>
      </c>
      <c r="W9" s="16">
        <f t="shared" si="1"/>
        <v>87</v>
      </c>
      <c r="X9" s="43">
        <v>187</v>
      </c>
    </row>
    <row r="10" spans="1:24">
      <c r="A10" s="10" t="s">
        <v>123</v>
      </c>
      <c r="B10" s="20" t="s">
        <v>116</v>
      </c>
      <c r="C10" s="11">
        <v>5</v>
      </c>
      <c r="D10" s="2">
        <v>0</v>
      </c>
      <c r="E10" s="2">
        <v>0</v>
      </c>
      <c r="F10" s="4">
        <v>2</v>
      </c>
      <c r="G10" s="16">
        <v>0</v>
      </c>
      <c r="H10" s="2">
        <v>1</v>
      </c>
      <c r="I10" s="2">
        <v>0</v>
      </c>
      <c r="J10" s="4">
        <v>2</v>
      </c>
      <c r="K10" s="16">
        <v>1</v>
      </c>
      <c r="L10" s="2">
        <v>11</v>
      </c>
      <c r="M10" s="2">
        <v>8</v>
      </c>
      <c r="N10" s="4">
        <v>0</v>
      </c>
      <c r="O10" s="16">
        <v>0</v>
      </c>
      <c r="P10" s="2">
        <v>81</v>
      </c>
      <c r="Q10" s="2">
        <v>16</v>
      </c>
      <c r="R10" s="4">
        <v>4</v>
      </c>
      <c r="S10" s="16">
        <v>1</v>
      </c>
      <c r="T10" s="2">
        <v>3</v>
      </c>
      <c r="U10" s="2">
        <v>0</v>
      </c>
      <c r="V10" s="4">
        <f t="shared" si="0"/>
        <v>104</v>
      </c>
      <c r="W10" s="16">
        <f t="shared" si="1"/>
        <v>26</v>
      </c>
      <c r="X10" s="43">
        <v>130</v>
      </c>
    </row>
    <row r="11" spans="1:24">
      <c r="A11" s="12" t="s">
        <v>124</v>
      </c>
      <c r="B11" s="19" t="s">
        <v>78</v>
      </c>
      <c r="C11" s="11">
        <v>5</v>
      </c>
      <c r="D11" s="2">
        <v>5</v>
      </c>
      <c r="E11" s="2">
        <v>0</v>
      </c>
      <c r="F11" s="4">
        <v>14</v>
      </c>
      <c r="G11" s="16">
        <v>0</v>
      </c>
      <c r="H11" s="2">
        <v>0</v>
      </c>
      <c r="I11" s="2">
        <v>0</v>
      </c>
      <c r="J11" s="4">
        <v>4</v>
      </c>
      <c r="K11" s="16">
        <v>2</v>
      </c>
      <c r="L11" s="2">
        <v>12</v>
      </c>
      <c r="M11" s="2">
        <v>4</v>
      </c>
      <c r="N11" s="4">
        <v>0</v>
      </c>
      <c r="O11" s="16">
        <v>0</v>
      </c>
      <c r="P11" s="2">
        <v>148</v>
      </c>
      <c r="Q11" s="2">
        <v>18</v>
      </c>
      <c r="R11" s="4">
        <v>6</v>
      </c>
      <c r="S11" s="16">
        <v>2</v>
      </c>
      <c r="T11" s="2">
        <v>2</v>
      </c>
      <c r="U11" s="2">
        <v>0</v>
      </c>
      <c r="V11" s="4">
        <f t="shared" si="0"/>
        <v>191</v>
      </c>
      <c r="W11" s="16">
        <f t="shared" si="1"/>
        <v>26</v>
      </c>
      <c r="X11" s="43">
        <v>217</v>
      </c>
    </row>
    <row r="12" spans="1:24">
      <c r="A12" s="10" t="s">
        <v>125</v>
      </c>
      <c r="B12" s="20" t="s">
        <v>2</v>
      </c>
      <c r="C12" s="11">
        <v>5</v>
      </c>
      <c r="D12" s="2">
        <v>0</v>
      </c>
      <c r="E12" s="2">
        <v>0</v>
      </c>
      <c r="F12" s="4">
        <v>0</v>
      </c>
      <c r="G12" s="16">
        <v>0</v>
      </c>
      <c r="H12" s="2">
        <v>0</v>
      </c>
      <c r="I12" s="2">
        <v>0</v>
      </c>
      <c r="J12" s="4">
        <v>0</v>
      </c>
      <c r="K12" s="16">
        <v>0</v>
      </c>
      <c r="L12" s="2">
        <v>1</v>
      </c>
      <c r="M12" s="2">
        <v>1</v>
      </c>
      <c r="N12" s="4">
        <v>0</v>
      </c>
      <c r="O12" s="16">
        <v>1</v>
      </c>
      <c r="P12" s="2">
        <v>8</v>
      </c>
      <c r="Q12" s="2">
        <v>27</v>
      </c>
      <c r="R12" s="4">
        <v>0</v>
      </c>
      <c r="S12" s="16">
        <v>1</v>
      </c>
      <c r="T12" s="2">
        <v>0</v>
      </c>
      <c r="U12" s="2">
        <v>0</v>
      </c>
      <c r="V12" s="4">
        <f t="shared" si="0"/>
        <v>9</v>
      </c>
      <c r="W12" s="16">
        <f t="shared" si="1"/>
        <v>30</v>
      </c>
      <c r="X12" s="43">
        <v>39</v>
      </c>
    </row>
    <row r="13" spans="1:24">
      <c r="A13" s="10" t="s">
        <v>126</v>
      </c>
      <c r="B13" s="20" t="s">
        <v>3</v>
      </c>
      <c r="C13" s="11">
        <v>5</v>
      </c>
      <c r="D13" s="2">
        <v>0</v>
      </c>
      <c r="E13" s="2">
        <v>0</v>
      </c>
      <c r="F13" s="4">
        <v>0</v>
      </c>
      <c r="G13" s="16">
        <v>3</v>
      </c>
      <c r="H13" s="2">
        <v>0</v>
      </c>
      <c r="I13" s="2">
        <v>0</v>
      </c>
      <c r="J13" s="4">
        <v>0</v>
      </c>
      <c r="K13" s="16">
        <v>2</v>
      </c>
      <c r="L13" s="2">
        <v>2</v>
      </c>
      <c r="M13" s="2">
        <v>4</v>
      </c>
      <c r="N13" s="4">
        <v>0</v>
      </c>
      <c r="O13" s="16">
        <v>0</v>
      </c>
      <c r="P13" s="2">
        <v>18</v>
      </c>
      <c r="Q13" s="2">
        <v>119</v>
      </c>
      <c r="R13" s="4">
        <v>0</v>
      </c>
      <c r="S13" s="16">
        <v>3</v>
      </c>
      <c r="T13" s="2">
        <v>2</v>
      </c>
      <c r="U13" s="2">
        <v>1</v>
      </c>
      <c r="V13" s="4">
        <f t="shared" si="0"/>
        <v>22</v>
      </c>
      <c r="W13" s="16">
        <f t="shared" si="1"/>
        <v>132</v>
      </c>
      <c r="X13" s="43">
        <v>154</v>
      </c>
    </row>
    <row r="14" spans="1:24">
      <c r="A14" s="10" t="s">
        <v>127</v>
      </c>
      <c r="B14" s="20" t="s">
        <v>4</v>
      </c>
      <c r="C14" s="11">
        <v>5</v>
      </c>
      <c r="D14" s="2">
        <v>0</v>
      </c>
      <c r="E14" s="2">
        <v>0</v>
      </c>
      <c r="F14" s="4">
        <v>0</v>
      </c>
      <c r="G14" s="16">
        <v>2</v>
      </c>
      <c r="H14" s="2">
        <v>1</v>
      </c>
      <c r="I14" s="2">
        <v>0</v>
      </c>
      <c r="J14" s="4">
        <v>0</v>
      </c>
      <c r="K14" s="16">
        <v>0</v>
      </c>
      <c r="L14" s="2">
        <v>0</v>
      </c>
      <c r="M14" s="2">
        <v>11</v>
      </c>
      <c r="N14" s="4">
        <v>0</v>
      </c>
      <c r="O14" s="16">
        <v>0</v>
      </c>
      <c r="P14" s="2">
        <v>1</v>
      </c>
      <c r="Q14" s="2">
        <v>41</v>
      </c>
      <c r="R14" s="4">
        <v>0</v>
      </c>
      <c r="S14" s="16">
        <v>2</v>
      </c>
      <c r="T14" s="2">
        <v>0</v>
      </c>
      <c r="U14" s="2">
        <v>1</v>
      </c>
      <c r="V14" s="4">
        <f t="shared" si="0"/>
        <v>2</v>
      </c>
      <c r="W14" s="16">
        <f t="shared" si="1"/>
        <v>57</v>
      </c>
      <c r="X14" s="43">
        <v>59</v>
      </c>
    </row>
    <row r="15" spans="1:24">
      <c r="A15" s="10" t="s">
        <v>128</v>
      </c>
      <c r="B15" s="20" t="s">
        <v>5</v>
      </c>
      <c r="C15" s="11">
        <v>5</v>
      </c>
      <c r="D15" s="2">
        <v>0</v>
      </c>
      <c r="E15" s="2">
        <v>0</v>
      </c>
      <c r="F15" s="4">
        <v>0</v>
      </c>
      <c r="G15" s="16">
        <v>0</v>
      </c>
      <c r="H15" s="2">
        <v>0</v>
      </c>
      <c r="I15" s="2">
        <v>0</v>
      </c>
      <c r="J15" s="4">
        <v>0</v>
      </c>
      <c r="K15" s="16">
        <v>0</v>
      </c>
      <c r="L15" s="2">
        <v>0</v>
      </c>
      <c r="M15" s="2">
        <v>0</v>
      </c>
      <c r="N15" s="4">
        <v>0</v>
      </c>
      <c r="O15" s="16">
        <v>0</v>
      </c>
      <c r="P15" s="2">
        <v>1</v>
      </c>
      <c r="Q15" s="2">
        <v>0</v>
      </c>
      <c r="R15" s="4">
        <v>0</v>
      </c>
      <c r="S15" s="16">
        <v>0</v>
      </c>
      <c r="T15" s="2">
        <v>0</v>
      </c>
      <c r="U15" s="2">
        <v>0</v>
      </c>
      <c r="V15" s="4">
        <f t="shared" si="0"/>
        <v>1</v>
      </c>
      <c r="W15" s="16">
        <f t="shared" si="1"/>
        <v>0</v>
      </c>
      <c r="X15" s="43">
        <v>1</v>
      </c>
    </row>
    <row r="16" spans="1:24">
      <c r="A16" s="10" t="s">
        <v>129</v>
      </c>
      <c r="B16" s="20" t="s">
        <v>6</v>
      </c>
      <c r="C16" s="11">
        <v>5</v>
      </c>
      <c r="D16" s="2">
        <v>0</v>
      </c>
      <c r="E16" s="2">
        <v>0</v>
      </c>
      <c r="F16" s="4">
        <v>0</v>
      </c>
      <c r="G16" s="16">
        <v>1</v>
      </c>
      <c r="H16" s="2">
        <v>0</v>
      </c>
      <c r="I16" s="2">
        <v>0</v>
      </c>
      <c r="J16" s="4">
        <v>0</v>
      </c>
      <c r="K16" s="16">
        <v>0</v>
      </c>
      <c r="L16" s="2">
        <v>0</v>
      </c>
      <c r="M16" s="2">
        <v>0</v>
      </c>
      <c r="N16" s="4">
        <v>0</v>
      </c>
      <c r="O16" s="16">
        <v>0</v>
      </c>
      <c r="P16" s="2">
        <v>3</v>
      </c>
      <c r="Q16" s="2">
        <v>1</v>
      </c>
      <c r="R16" s="4">
        <v>0</v>
      </c>
      <c r="S16" s="16">
        <v>0</v>
      </c>
      <c r="T16" s="2">
        <v>0</v>
      </c>
      <c r="U16" s="2">
        <v>0</v>
      </c>
      <c r="V16" s="4">
        <f t="shared" si="0"/>
        <v>3</v>
      </c>
      <c r="W16" s="16">
        <f t="shared" si="1"/>
        <v>2</v>
      </c>
      <c r="X16" s="43">
        <v>5</v>
      </c>
    </row>
    <row r="17" spans="1:24">
      <c r="A17" s="10" t="s">
        <v>130</v>
      </c>
      <c r="B17" s="20" t="s">
        <v>7</v>
      </c>
      <c r="C17" s="11">
        <v>5</v>
      </c>
      <c r="D17" s="2">
        <v>1</v>
      </c>
      <c r="E17" s="2">
        <v>1</v>
      </c>
      <c r="F17" s="4">
        <v>3</v>
      </c>
      <c r="G17" s="16">
        <v>2</v>
      </c>
      <c r="H17" s="2">
        <v>0</v>
      </c>
      <c r="I17" s="2">
        <v>0</v>
      </c>
      <c r="J17" s="4">
        <v>1</v>
      </c>
      <c r="K17" s="16">
        <v>0</v>
      </c>
      <c r="L17" s="2">
        <v>1</v>
      </c>
      <c r="M17" s="2">
        <v>3</v>
      </c>
      <c r="N17" s="4">
        <v>1</v>
      </c>
      <c r="O17" s="16">
        <v>0</v>
      </c>
      <c r="P17" s="2">
        <v>62</v>
      </c>
      <c r="Q17" s="2">
        <v>19</v>
      </c>
      <c r="R17" s="4">
        <v>1</v>
      </c>
      <c r="S17" s="16">
        <v>1</v>
      </c>
      <c r="T17" s="2">
        <v>0</v>
      </c>
      <c r="U17" s="2">
        <v>0</v>
      </c>
      <c r="V17" s="4">
        <f t="shared" si="0"/>
        <v>70</v>
      </c>
      <c r="W17" s="16">
        <f t="shared" si="1"/>
        <v>26</v>
      </c>
      <c r="X17" s="43">
        <v>96</v>
      </c>
    </row>
    <row r="18" spans="1:24">
      <c r="A18" s="10" t="s">
        <v>131</v>
      </c>
      <c r="B18" s="20" t="s">
        <v>8</v>
      </c>
      <c r="C18" s="11">
        <v>5</v>
      </c>
      <c r="D18" s="2">
        <v>1</v>
      </c>
      <c r="E18" s="2">
        <v>0</v>
      </c>
      <c r="F18" s="4">
        <v>1</v>
      </c>
      <c r="G18" s="16">
        <v>0</v>
      </c>
      <c r="H18" s="2">
        <v>0</v>
      </c>
      <c r="I18" s="2">
        <v>0</v>
      </c>
      <c r="J18" s="4">
        <v>1</v>
      </c>
      <c r="K18" s="16">
        <v>0</v>
      </c>
      <c r="L18" s="2">
        <v>1</v>
      </c>
      <c r="M18" s="2">
        <v>0</v>
      </c>
      <c r="N18" s="4">
        <v>1</v>
      </c>
      <c r="O18" s="16">
        <v>0</v>
      </c>
      <c r="P18" s="2">
        <v>27</v>
      </c>
      <c r="Q18" s="2">
        <v>1</v>
      </c>
      <c r="R18" s="4">
        <v>2</v>
      </c>
      <c r="S18" s="16">
        <v>0</v>
      </c>
      <c r="T18" s="2">
        <v>0</v>
      </c>
      <c r="U18" s="2">
        <v>0</v>
      </c>
      <c r="V18" s="4">
        <f t="shared" si="0"/>
        <v>34</v>
      </c>
      <c r="W18" s="16">
        <f t="shared" si="1"/>
        <v>1</v>
      </c>
      <c r="X18" s="43">
        <v>35</v>
      </c>
    </row>
    <row r="19" spans="1:24">
      <c r="A19" s="10" t="s">
        <v>132</v>
      </c>
      <c r="B19" s="20" t="s">
        <v>9</v>
      </c>
      <c r="C19" s="11">
        <v>5</v>
      </c>
      <c r="D19" s="2">
        <v>3</v>
      </c>
      <c r="E19" s="2">
        <v>0</v>
      </c>
      <c r="F19" s="4">
        <v>3</v>
      </c>
      <c r="G19" s="16">
        <v>0</v>
      </c>
      <c r="H19" s="2">
        <v>0</v>
      </c>
      <c r="I19" s="2">
        <v>0</v>
      </c>
      <c r="J19" s="4">
        <v>2</v>
      </c>
      <c r="K19" s="16">
        <v>0</v>
      </c>
      <c r="L19" s="2">
        <v>12</v>
      </c>
      <c r="M19" s="2">
        <v>2</v>
      </c>
      <c r="N19" s="4">
        <v>0</v>
      </c>
      <c r="O19" s="16">
        <v>0</v>
      </c>
      <c r="P19" s="2">
        <v>58</v>
      </c>
      <c r="Q19" s="2">
        <v>12</v>
      </c>
      <c r="R19" s="4">
        <v>2</v>
      </c>
      <c r="S19" s="16">
        <v>0</v>
      </c>
      <c r="T19" s="2">
        <v>1</v>
      </c>
      <c r="U19" s="2">
        <v>0</v>
      </c>
      <c r="V19" s="4">
        <f t="shared" si="0"/>
        <v>81</v>
      </c>
      <c r="W19" s="16">
        <f t="shared" si="1"/>
        <v>14</v>
      </c>
      <c r="X19" s="43">
        <v>95</v>
      </c>
    </row>
    <row r="20" spans="1:24">
      <c r="A20" s="10" t="s">
        <v>133</v>
      </c>
      <c r="B20" s="20" t="s">
        <v>10</v>
      </c>
      <c r="C20" s="11">
        <v>5</v>
      </c>
      <c r="D20" s="2">
        <v>1</v>
      </c>
      <c r="E20" s="2">
        <v>1</v>
      </c>
      <c r="F20" s="4">
        <v>2</v>
      </c>
      <c r="G20" s="16">
        <v>0</v>
      </c>
      <c r="H20" s="2">
        <v>0</v>
      </c>
      <c r="I20" s="2">
        <v>0</v>
      </c>
      <c r="J20" s="4">
        <v>4</v>
      </c>
      <c r="K20" s="16">
        <v>0</v>
      </c>
      <c r="L20" s="2">
        <v>3</v>
      </c>
      <c r="M20" s="2">
        <v>1</v>
      </c>
      <c r="N20" s="4">
        <v>0</v>
      </c>
      <c r="O20" s="16">
        <v>0</v>
      </c>
      <c r="P20" s="2">
        <v>136</v>
      </c>
      <c r="Q20" s="2">
        <v>11</v>
      </c>
      <c r="R20" s="4">
        <v>2</v>
      </c>
      <c r="S20" s="16">
        <v>0</v>
      </c>
      <c r="T20" s="2">
        <v>1</v>
      </c>
      <c r="U20" s="2">
        <v>0</v>
      </c>
      <c r="V20" s="4">
        <f t="shared" si="0"/>
        <v>149</v>
      </c>
      <c r="W20" s="16">
        <f t="shared" si="1"/>
        <v>13</v>
      </c>
      <c r="X20" s="43">
        <v>162</v>
      </c>
    </row>
    <row r="21" spans="1:24">
      <c r="A21" s="10" t="s">
        <v>134</v>
      </c>
      <c r="B21" s="20" t="s">
        <v>11</v>
      </c>
      <c r="C21" s="11">
        <v>5</v>
      </c>
      <c r="D21" s="2">
        <v>11</v>
      </c>
      <c r="E21" s="2">
        <v>5</v>
      </c>
      <c r="F21" s="4">
        <v>4</v>
      </c>
      <c r="G21" s="16">
        <v>1</v>
      </c>
      <c r="H21" s="2">
        <v>0</v>
      </c>
      <c r="I21" s="2">
        <v>0</v>
      </c>
      <c r="J21" s="4">
        <v>0</v>
      </c>
      <c r="K21" s="16">
        <v>0</v>
      </c>
      <c r="L21" s="2">
        <v>1</v>
      </c>
      <c r="M21" s="2">
        <v>1</v>
      </c>
      <c r="N21" s="4">
        <v>0</v>
      </c>
      <c r="O21" s="16">
        <v>0</v>
      </c>
      <c r="P21" s="2">
        <v>14</v>
      </c>
      <c r="Q21" s="2">
        <v>10</v>
      </c>
      <c r="R21" s="4">
        <v>1</v>
      </c>
      <c r="S21" s="16">
        <v>0</v>
      </c>
      <c r="T21" s="2">
        <v>0</v>
      </c>
      <c r="U21" s="2">
        <v>1</v>
      </c>
      <c r="V21" s="4">
        <f t="shared" si="0"/>
        <v>31</v>
      </c>
      <c r="W21" s="16">
        <f t="shared" si="1"/>
        <v>18</v>
      </c>
      <c r="X21" s="43">
        <v>49</v>
      </c>
    </row>
    <row r="22" spans="1:24">
      <c r="A22" s="10" t="s">
        <v>135</v>
      </c>
      <c r="B22" s="20" t="s">
        <v>12</v>
      </c>
      <c r="C22" s="11">
        <v>5</v>
      </c>
      <c r="D22" s="2">
        <v>0</v>
      </c>
      <c r="E22" s="2">
        <v>0</v>
      </c>
      <c r="F22" s="4">
        <v>0</v>
      </c>
      <c r="G22" s="16">
        <v>1</v>
      </c>
      <c r="H22" s="2">
        <v>0</v>
      </c>
      <c r="I22" s="2">
        <v>0</v>
      </c>
      <c r="J22" s="4">
        <v>1</v>
      </c>
      <c r="K22" s="16">
        <v>1</v>
      </c>
      <c r="L22" s="2">
        <v>1</v>
      </c>
      <c r="M22" s="2">
        <v>0</v>
      </c>
      <c r="N22" s="4">
        <v>0</v>
      </c>
      <c r="O22" s="16">
        <v>0</v>
      </c>
      <c r="P22" s="2">
        <v>26</v>
      </c>
      <c r="Q22" s="2">
        <v>1</v>
      </c>
      <c r="R22" s="4">
        <v>0</v>
      </c>
      <c r="S22" s="16">
        <v>0</v>
      </c>
      <c r="T22" s="2">
        <v>1</v>
      </c>
      <c r="U22" s="2">
        <v>0</v>
      </c>
      <c r="V22" s="4">
        <f t="shared" si="0"/>
        <v>29</v>
      </c>
      <c r="W22" s="16">
        <f t="shared" si="1"/>
        <v>3</v>
      </c>
      <c r="X22" s="43">
        <v>32</v>
      </c>
    </row>
    <row r="23" spans="1:24">
      <c r="A23" s="10" t="s">
        <v>136</v>
      </c>
      <c r="B23" s="20" t="s">
        <v>13</v>
      </c>
      <c r="C23" s="11">
        <v>5</v>
      </c>
      <c r="D23" s="2">
        <v>0</v>
      </c>
      <c r="E23" s="2">
        <v>0</v>
      </c>
      <c r="F23" s="4">
        <v>2</v>
      </c>
      <c r="G23" s="16">
        <v>0</v>
      </c>
      <c r="H23" s="2">
        <v>0</v>
      </c>
      <c r="I23" s="2">
        <v>0</v>
      </c>
      <c r="J23" s="4">
        <v>0</v>
      </c>
      <c r="K23" s="16">
        <v>1</v>
      </c>
      <c r="L23" s="2">
        <v>4</v>
      </c>
      <c r="M23" s="2">
        <v>0</v>
      </c>
      <c r="N23" s="4">
        <v>0</v>
      </c>
      <c r="O23" s="16">
        <v>0</v>
      </c>
      <c r="P23" s="2">
        <v>47</v>
      </c>
      <c r="Q23" s="2">
        <v>2</v>
      </c>
      <c r="R23" s="4">
        <v>2</v>
      </c>
      <c r="S23" s="16">
        <v>0</v>
      </c>
      <c r="T23" s="2">
        <v>0</v>
      </c>
      <c r="U23" s="2">
        <v>0</v>
      </c>
      <c r="V23" s="4">
        <f t="shared" si="0"/>
        <v>55</v>
      </c>
      <c r="W23" s="16">
        <f t="shared" si="1"/>
        <v>3</v>
      </c>
      <c r="X23" s="43">
        <v>58</v>
      </c>
    </row>
    <row r="24" spans="1:24">
      <c r="A24" s="12" t="s">
        <v>137</v>
      </c>
      <c r="B24" s="19" t="s">
        <v>117</v>
      </c>
      <c r="C24" s="11">
        <v>5</v>
      </c>
      <c r="D24" s="2">
        <v>0</v>
      </c>
      <c r="E24" s="2">
        <v>0</v>
      </c>
      <c r="F24" s="4">
        <v>1</v>
      </c>
      <c r="G24" s="16">
        <v>5</v>
      </c>
      <c r="H24" s="2">
        <v>0</v>
      </c>
      <c r="I24" s="2">
        <v>0</v>
      </c>
      <c r="J24" s="4">
        <v>0</v>
      </c>
      <c r="K24" s="16">
        <v>3</v>
      </c>
      <c r="L24" s="2">
        <v>1</v>
      </c>
      <c r="M24" s="2">
        <v>1</v>
      </c>
      <c r="N24" s="4">
        <v>0</v>
      </c>
      <c r="O24" s="16">
        <v>0</v>
      </c>
      <c r="P24" s="2">
        <v>3</v>
      </c>
      <c r="Q24" s="2">
        <v>14</v>
      </c>
      <c r="R24" s="4">
        <v>0</v>
      </c>
      <c r="S24" s="16">
        <v>1</v>
      </c>
      <c r="T24" s="2">
        <v>0</v>
      </c>
      <c r="U24" s="2">
        <v>1</v>
      </c>
      <c r="V24" s="4">
        <f t="shared" si="0"/>
        <v>5</v>
      </c>
      <c r="W24" s="16">
        <f t="shared" si="1"/>
        <v>25</v>
      </c>
      <c r="X24" s="43">
        <v>30</v>
      </c>
    </row>
    <row r="25" spans="1:24">
      <c r="A25" s="10" t="s">
        <v>138</v>
      </c>
      <c r="B25" s="20" t="s">
        <v>14</v>
      </c>
      <c r="C25" s="11">
        <v>5</v>
      </c>
      <c r="D25" s="2">
        <v>0</v>
      </c>
      <c r="E25" s="2">
        <v>0</v>
      </c>
      <c r="F25" s="4">
        <v>3</v>
      </c>
      <c r="G25" s="16">
        <v>5</v>
      </c>
      <c r="H25" s="2">
        <v>0</v>
      </c>
      <c r="I25" s="2">
        <v>0</v>
      </c>
      <c r="J25" s="4">
        <v>1</v>
      </c>
      <c r="K25" s="16">
        <v>4</v>
      </c>
      <c r="L25" s="2">
        <v>1</v>
      </c>
      <c r="M25" s="2">
        <v>12</v>
      </c>
      <c r="N25" s="4">
        <v>0</v>
      </c>
      <c r="O25" s="16">
        <v>0</v>
      </c>
      <c r="P25" s="2">
        <v>45</v>
      </c>
      <c r="Q25" s="2">
        <v>73</v>
      </c>
      <c r="R25" s="4">
        <v>0</v>
      </c>
      <c r="S25" s="16">
        <v>5</v>
      </c>
      <c r="T25" s="2">
        <v>0</v>
      </c>
      <c r="U25" s="2">
        <v>1</v>
      </c>
      <c r="V25" s="4">
        <f t="shared" si="0"/>
        <v>50</v>
      </c>
      <c r="W25" s="16">
        <f t="shared" si="1"/>
        <v>100</v>
      </c>
      <c r="X25" s="43">
        <v>150</v>
      </c>
    </row>
    <row r="26" spans="1:24">
      <c r="A26" s="12" t="s">
        <v>118</v>
      </c>
      <c r="B26" s="19" t="s">
        <v>15</v>
      </c>
      <c r="C26" s="11">
        <v>5</v>
      </c>
      <c r="D26" s="2">
        <v>0</v>
      </c>
      <c r="E26" s="2">
        <v>0</v>
      </c>
      <c r="F26" s="4">
        <v>0</v>
      </c>
      <c r="G26" s="16">
        <v>0</v>
      </c>
      <c r="H26" s="2">
        <v>0</v>
      </c>
      <c r="I26" s="2">
        <v>1</v>
      </c>
      <c r="J26" s="4">
        <v>0</v>
      </c>
      <c r="K26" s="16">
        <v>0</v>
      </c>
      <c r="L26" s="2">
        <v>0</v>
      </c>
      <c r="M26" s="2">
        <v>3</v>
      </c>
      <c r="N26" s="4">
        <v>0</v>
      </c>
      <c r="O26" s="16">
        <v>0</v>
      </c>
      <c r="P26" s="2">
        <v>9</v>
      </c>
      <c r="Q26" s="2">
        <v>11</v>
      </c>
      <c r="R26" s="4">
        <v>0</v>
      </c>
      <c r="S26" s="16">
        <v>0</v>
      </c>
      <c r="T26" s="2">
        <v>0</v>
      </c>
      <c r="U26" s="2">
        <v>0</v>
      </c>
      <c r="V26" s="4">
        <f t="shared" si="0"/>
        <v>9</v>
      </c>
      <c r="W26" s="16">
        <f t="shared" si="1"/>
        <v>15</v>
      </c>
      <c r="X26" s="43">
        <v>24</v>
      </c>
    </row>
    <row r="27" spans="1:24">
      <c r="A27" s="12" t="s">
        <v>139</v>
      </c>
      <c r="B27" s="19" t="s">
        <v>81</v>
      </c>
      <c r="C27" s="11">
        <v>5</v>
      </c>
      <c r="D27" s="2">
        <v>1</v>
      </c>
      <c r="E27" s="2">
        <v>1</v>
      </c>
      <c r="F27" s="4">
        <v>8</v>
      </c>
      <c r="G27" s="16">
        <v>8</v>
      </c>
      <c r="H27" s="2">
        <v>0</v>
      </c>
      <c r="I27" s="2">
        <v>2</v>
      </c>
      <c r="J27" s="4">
        <v>6</v>
      </c>
      <c r="K27" s="16">
        <v>5</v>
      </c>
      <c r="L27" s="2">
        <v>4</v>
      </c>
      <c r="M27" s="2">
        <v>26</v>
      </c>
      <c r="N27" s="4">
        <v>1</v>
      </c>
      <c r="O27" s="16">
        <v>0</v>
      </c>
      <c r="P27" s="2">
        <v>113</v>
      </c>
      <c r="Q27" s="2">
        <v>189</v>
      </c>
      <c r="R27" s="4">
        <v>4</v>
      </c>
      <c r="S27" s="16">
        <v>17</v>
      </c>
      <c r="T27" s="2">
        <v>0</v>
      </c>
      <c r="U27" s="2">
        <v>0</v>
      </c>
      <c r="V27" s="4">
        <f t="shared" si="0"/>
        <v>137</v>
      </c>
      <c r="W27" s="16">
        <f t="shared" si="1"/>
        <v>248</v>
      </c>
      <c r="X27" s="43">
        <v>385</v>
      </c>
    </row>
    <row r="28" spans="1:24">
      <c r="A28" s="10" t="s">
        <v>140</v>
      </c>
      <c r="B28" s="20" t="s">
        <v>16</v>
      </c>
      <c r="C28" s="11">
        <v>5</v>
      </c>
      <c r="D28" s="2">
        <v>2</v>
      </c>
      <c r="E28" s="2">
        <v>1</v>
      </c>
      <c r="F28" s="4">
        <v>0</v>
      </c>
      <c r="G28" s="16">
        <v>0</v>
      </c>
      <c r="H28" s="2">
        <v>0</v>
      </c>
      <c r="I28" s="2">
        <v>0</v>
      </c>
      <c r="J28" s="4">
        <v>5</v>
      </c>
      <c r="K28" s="16">
        <v>0</v>
      </c>
      <c r="L28" s="2">
        <v>3</v>
      </c>
      <c r="M28" s="2">
        <v>3</v>
      </c>
      <c r="N28" s="4">
        <v>0</v>
      </c>
      <c r="O28" s="16">
        <v>0</v>
      </c>
      <c r="P28" s="2">
        <v>35</v>
      </c>
      <c r="Q28" s="2">
        <v>23</v>
      </c>
      <c r="R28" s="4">
        <v>1</v>
      </c>
      <c r="S28" s="16">
        <v>1</v>
      </c>
      <c r="T28" s="2">
        <v>0</v>
      </c>
      <c r="U28" s="2">
        <v>0</v>
      </c>
      <c r="V28" s="4">
        <f t="shared" si="0"/>
        <v>46</v>
      </c>
      <c r="W28" s="16">
        <f t="shared" si="1"/>
        <v>28</v>
      </c>
      <c r="X28" s="43">
        <v>74</v>
      </c>
    </row>
    <row r="29" spans="1:24">
      <c r="A29" s="12" t="s">
        <v>141</v>
      </c>
      <c r="B29" s="19" t="s">
        <v>82</v>
      </c>
      <c r="C29" s="11">
        <v>5</v>
      </c>
      <c r="D29" s="2">
        <v>0</v>
      </c>
      <c r="E29" s="2">
        <v>0</v>
      </c>
      <c r="F29" s="4">
        <v>0</v>
      </c>
      <c r="G29" s="16">
        <v>4</v>
      </c>
      <c r="H29" s="2">
        <v>1</v>
      </c>
      <c r="I29" s="2">
        <v>0</v>
      </c>
      <c r="J29" s="4">
        <v>1</v>
      </c>
      <c r="K29" s="16">
        <v>1</v>
      </c>
      <c r="L29" s="2">
        <v>6</v>
      </c>
      <c r="M29" s="2">
        <v>12</v>
      </c>
      <c r="N29" s="4">
        <v>0</v>
      </c>
      <c r="O29" s="16">
        <v>0</v>
      </c>
      <c r="P29" s="2">
        <v>31</v>
      </c>
      <c r="Q29" s="2">
        <v>37</v>
      </c>
      <c r="R29" s="4">
        <v>1</v>
      </c>
      <c r="S29" s="16">
        <v>3</v>
      </c>
      <c r="T29" s="2">
        <v>1</v>
      </c>
      <c r="U29" s="2">
        <v>2</v>
      </c>
      <c r="V29" s="4">
        <f t="shared" si="0"/>
        <v>41</v>
      </c>
      <c r="W29" s="16">
        <f t="shared" si="1"/>
        <v>59</v>
      </c>
      <c r="X29" s="43">
        <v>100</v>
      </c>
    </row>
    <row r="30" spans="1:24">
      <c r="A30" s="10" t="s">
        <v>142</v>
      </c>
      <c r="B30" s="20" t="s">
        <v>17</v>
      </c>
      <c r="C30" s="11">
        <v>5</v>
      </c>
      <c r="D30" s="2">
        <v>0</v>
      </c>
      <c r="E30" s="2">
        <v>0</v>
      </c>
      <c r="F30" s="4">
        <v>0</v>
      </c>
      <c r="G30" s="16">
        <v>3</v>
      </c>
      <c r="H30" s="2">
        <v>0</v>
      </c>
      <c r="I30" s="2">
        <v>0</v>
      </c>
      <c r="J30" s="4">
        <v>2</v>
      </c>
      <c r="K30" s="16">
        <v>0</v>
      </c>
      <c r="L30" s="2">
        <v>0</v>
      </c>
      <c r="M30" s="2">
        <v>2</v>
      </c>
      <c r="N30" s="4">
        <v>0</v>
      </c>
      <c r="O30" s="16">
        <v>0</v>
      </c>
      <c r="P30" s="2">
        <v>14</v>
      </c>
      <c r="Q30" s="2">
        <v>11</v>
      </c>
      <c r="R30" s="4">
        <v>2</v>
      </c>
      <c r="S30" s="16">
        <v>1</v>
      </c>
      <c r="T30" s="2">
        <v>0</v>
      </c>
      <c r="U30" s="2">
        <v>0</v>
      </c>
      <c r="V30" s="4">
        <f t="shared" si="0"/>
        <v>18</v>
      </c>
      <c r="W30" s="16">
        <f t="shared" si="1"/>
        <v>17</v>
      </c>
      <c r="X30" s="43">
        <v>35</v>
      </c>
    </row>
    <row r="31" spans="1:24">
      <c r="A31" s="10" t="s">
        <v>143</v>
      </c>
      <c r="B31" s="20" t="s">
        <v>18</v>
      </c>
      <c r="C31" s="11">
        <v>5</v>
      </c>
      <c r="D31" s="2">
        <v>0</v>
      </c>
      <c r="E31" s="2">
        <v>0</v>
      </c>
      <c r="F31" s="4">
        <v>5</v>
      </c>
      <c r="G31" s="16">
        <v>3</v>
      </c>
      <c r="H31" s="2">
        <v>0</v>
      </c>
      <c r="I31" s="2">
        <v>0</v>
      </c>
      <c r="J31" s="4">
        <v>7</v>
      </c>
      <c r="K31" s="16">
        <v>3</v>
      </c>
      <c r="L31" s="2">
        <v>6</v>
      </c>
      <c r="M31" s="2">
        <v>14</v>
      </c>
      <c r="N31" s="4">
        <v>0</v>
      </c>
      <c r="O31" s="16">
        <v>0</v>
      </c>
      <c r="P31" s="2">
        <v>52</v>
      </c>
      <c r="Q31" s="2">
        <v>66</v>
      </c>
      <c r="R31" s="4">
        <v>2</v>
      </c>
      <c r="S31" s="16">
        <v>4</v>
      </c>
      <c r="T31" s="2">
        <v>1</v>
      </c>
      <c r="U31" s="2">
        <v>1</v>
      </c>
      <c r="V31" s="4">
        <f t="shared" si="0"/>
        <v>73</v>
      </c>
      <c r="W31" s="16">
        <f t="shared" si="1"/>
        <v>91</v>
      </c>
      <c r="X31" s="43">
        <v>164</v>
      </c>
    </row>
    <row r="32" spans="1:24">
      <c r="A32" s="12" t="s">
        <v>144</v>
      </c>
      <c r="B32" s="19" t="s">
        <v>83</v>
      </c>
      <c r="C32" s="11">
        <v>5</v>
      </c>
      <c r="D32" s="2">
        <v>0</v>
      </c>
      <c r="E32" s="2">
        <v>0</v>
      </c>
      <c r="F32" s="4">
        <v>0</v>
      </c>
      <c r="G32" s="16">
        <v>0</v>
      </c>
      <c r="H32" s="2">
        <v>0</v>
      </c>
      <c r="I32" s="2">
        <v>0</v>
      </c>
      <c r="J32" s="4">
        <v>0</v>
      </c>
      <c r="K32" s="16">
        <v>0</v>
      </c>
      <c r="L32" s="2">
        <v>0</v>
      </c>
      <c r="M32" s="2">
        <v>1</v>
      </c>
      <c r="N32" s="4">
        <v>0</v>
      </c>
      <c r="O32" s="16">
        <v>0</v>
      </c>
      <c r="P32" s="2">
        <v>8</v>
      </c>
      <c r="Q32" s="2">
        <v>7</v>
      </c>
      <c r="R32" s="4">
        <v>0</v>
      </c>
      <c r="S32" s="16">
        <v>2</v>
      </c>
      <c r="T32" s="2">
        <v>0</v>
      </c>
      <c r="U32" s="2">
        <v>0</v>
      </c>
      <c r="V32" s="4">
        <f t="shared" si="0"/>
        <v>8</v>
      </c>
      <c r="W32" s="16">
        <f t="shared" si="1"/>
        <v>10</v>
      </c>
      <c r="X32" s="43">
        <v>18</v>
      </c>
    </row>
    <row r="33" spans="1:24">
      <c r="A33" s="12" t="s">
        <v>145</v>
      </c>
      <c r="B33" s="19" t="s">
        <v>84</v>
      </c>
      <c r="C33" s="11">
        <v>5</v>
      </c>
      <c r="D33" s="2">
        <v>0</v>
      </c>
      <c r="E33" s="2">
        <v>1</v>
      </c>
      <c r="F33" s="4">
        <v>2</v>
      </c>
      <c r="G33" s="16">
        <v>1</v>
      </c>
      <c r="H33" s="2">
        <v>0</v>
      </c>
      <c r="I33" s="2">
        <v>0</v>
      </c>
      <c r="J33" s="4">
        <v>2</v>
      </c>
      <c r="K33" s="16">
        <v>0</v>
      </c>
      <c r="L33" s="2">
        <v>3</v>
      </c>
      <c r="M33" s="2">
        <v>14</v>
      </c>
      <c r="N33" s="4">
        <v>1</v>
      </c>
      <c r="O33" s="16">
        <v>0</v>
      </c>
      <c r="P33" s="2">
        <v>49</v>
      </c>
      <c r="Q33" s="2">
        <v>40</v>
      </c>
      <c r="R33" s="4">
        <v>1</v>
      </c>
      <c r="S33" s="16">
        <v>2</v>
      </c>
      <c r="T33" s="2">
        <v>2</v>
      </c>
      <c r="U33" s="2">
        <v>0</v>
      </c>
      <c r="V33" s="4">
        <f t="shared" si="0"/>
        <v>60</v>
      </c>
      <c r="W33" s="16">
        <f t="shared" si="1"/>
        <v>58</v>
      </c>
      <c r="X33" s="43">
        <v>118</v>
      </c>
    </row>
    <row r="34" spans="1:24">
      <c r="A34" s="10" t="s">
        <v>146</v>
      </c>
      <c r="B34" s="20" t="s">
        <v>19</v>
      </c>
      <c r="C34" s="11">
        <v>5</v>
      </c>
      <c r="D34" s="2">
        <v>0</v>
      </c>
      <c r="E34" s="2">
        <v>0</v>
      </c>
      <c r="F34" s="4">
        <v>0</v>
      </c>
      <c r="G34" s="16">
        <v>0</v>
      </c>
      <c r="H34" s="2">
        <v>0</v>
      </c>
      <c r="I34" s="2">
        <v>0</v>
      </c>
      <c r="J34" s="4">
        <v>0</v>
      </c>
      <c r="K34" s="16">
        <v>0</v>
      </c>
      <c r="L34" s="2">
        <v>0</v>
      </c>
      <c r="M34" s="2">
        <v>1</v>
      </c>
      <c r="N34" s="4">
        <v>0</v>
      </c>
      <c r="O34" s="16">
        <v>0</v>
      </c>
      <c r="P34" s="2">
        <v>10</v>
      </c>
      <c r="Q34" s="2">
        <v>5</v>
      </c>
      <c r="R34" s="4">
        <v>0</v>
      </c>
      <c r="S34" s="16">
        <v>0</v>
      </c>
      <c r="T34" s="2">
        <v>0</v>
      </c>
      <c r="U34" s="2">
        <v>0</v>
      </c>
      <c r="V34" s="4">
        <f t="shared" si="0"/>
        <v>10</v>
      </c>
      <c r="W34" s="16">
        <f t="shared" si="1"/>
        <v>6</v>
      </c>
      <c r="X34" s="43">
        <v>16</v>
      </c>
    </row>
    <row r="35" spans="1:24">
      <c r="A35" s="12" t="s">
        <v>147</v>
      </c>
      <c r="B35" s="19" t="s">
        <v>85</v>
      </c>
      <c r="C35" s="11">
        <v>5</v>
      </c>
      <c r="D35" s="2">
        <v>0</v>
      </c>
      <c r="E35" s="2">
        <v>3</v>
      </c>
      <c r="F35" s="4">
        <v>6</v>
      </c>
      <c r="G35" s="16">
        <v>13</v>
      </c>
      <c r="H35" s="2">
        <v>0</v>
      </c>
      <c r="I35" s="2">
        <v>0</v>
      </c>
      <c r="J35" s="4">
        <v>2</v>
      </c>
      <c r="K35" s="16">
        <v>5</v>
      </c>
      <c r="L35" s="2">
        <v>20</v>
      </c>
      <c r="M35" s="2">
        <v>58</v>
      </c>
      <c r="N35" s="4">
        <v>0</v>
      </c>
      <c r="O35" s="16">
        <v>0</v>
      </c>
      <c r="P35" s="2">
        <v>71</v>
      </c>
      <c r="Q35" s="2">
        <v>240</v>
      </c>
      <c r="R35" s="4">
        <v>4</v>
      </c>
      <c r="S35" s="16">
        <v>21</v>
      </c>
      <c r="T35" s="2">
        <v>2</v>
      </c>
      <c r="U35" s="2">
        <v>2</v>
      </c>
      <c r="V35" s="4">
        <f t="shared" si="0"/>
        <v>105</v>
      </c>
      <c r="W35" s="16">
        <f t="shared" si="1"/>
        <v>342</v>
      </c>
      <c r="X35" s="43">
        <v>447</v>
      </c>
    </row>
    <row r="36" spans="1:24">
      <c r="A36" s="12" t="s">
        <v>148</v>
      </c>
      <c r="B36" s="19" t="s">
        <v>86</v>
      </c>
      <c r="C36" s="11">
        <v>5</v>
      </c>
      <c r="D36" s="2">
        <v>0</v>
      </c>
      <c r="E36" s="2">
        <v>0</v>
      </c>
      <c r="F36" s="4">
        <v>8</v>
      </c>
      <c r="G36" s="16">
        <v>7</v>
      </c>
      <c r="H36" s="2">
        <v>1</v>
      </c>
      <c r="I36" s="2">
        <v>1</v>
      </c>
      <c r="J36" s="4">
        <v>0</v>
      </c>
      <c r="K36" s="16">
        <v>0</v>
      </c>
      <c r="L36" s="2">
        <v>10</v>
      </c>
      <c r="M36" s="2">
        <v>37</v>
      </c>
      <c r="N36" s="4">
        <v>0</v>
      </c>
      <c r="O36" s="16">
        <v>1</v>
      </c>
      <c r="P36" s="2">
        <v>89</v>
      </c>
      <c r="Q36" s="2">
        <v>71</v>
      </c>
      <c r="R36" s="4">
        <v>1</v>
      </c>
      <c r="S36" s="16">
        <v>9</v>
      </c>
      <c r="T36" s="2">
        <v>2</v>
      </c>
      <c r="U36" s="2">
        <v>0</v>
      </c>
      <c r="V36" s="4">
        <f t="shared" si="0"/>
        <v>111</v>
      </c>
      <c r="W36" s="16">
        <f t="shared" si="1"/>
        <v>126</v>
      </c>
      <c r="X36" s="43">
        <v>237</v>
      </c>
    </row>
    <row r="37" spans="1:24">
      <c r="A37" s="10" t="s">
        <v>149</v>
      </c>
      <c r="B37" s="20" t="s">
        <v>20</v>
      </c>
      <c r="C37" s="11">
        <v>5</v>
      </c>
      <c r="D37" s="2">
        <v>0</v>
      </c>
      <c r="E37" s="2">
        <v>2</v>
      </c>
      <c r="F37" s="4">
        <v>0</v>
      </c>
      <c r="G37" s="16">
        <v>3</v>
      </c>
      <c r="H37" s="2">
        <v>0</v>
      </c>
      <c r="I37" s="2">
        <v>0</v>
      </c>
      <c r="J37" s="4">
        <v>0</v>
      </c>
      <c r="K37" s="16">
        <v>0</v>
      </c>
      <c r="L37" s="2">
        <v>2</v>
      </c>
      <c r="M37" s="2">
        <v>19</v>
      </c>
      <c r="N37" s="4">
        <v>0</v>
      </c>
      <c r="O37" s="16">
        <v>0</v>
      </c>
      <c r="P37" s="2">
        <v>3</v>
      </c>
      <c r="Q37" s="2">
        <v>54</v>
      </c>
      <c r="R37" s="4">
        <v>1</v>
      </c>
      <c r="S37" s="16">
        <v>4</v>
      </c>
      <c r="T37" s="2">
        <v>0</v>
      </c>
      <c r="U37" s="2">
        <v>0</v>
      </c>
      <c r="V37" s="4">
        <f t="shared" si="0"/>
        <v>6</v>
      </c>
      <c r="W37" s="16">
        <f t="shared" si="1"/>
        <v>82</v>
      </c>
      <c r="X37" s="43">
        <v>88</v>
      </c>
    </row>
    <row r="38" spans="1:24">
      <c r="A38" s="12" t="s">
        <v>150</v>
      </c>
      <c r="B38" s="19" t="s">
        <v>87</v>
      </c>
      <c r="C38" s="11">
        <v>5</v>
      </c>
      <c r="D38" s="2">
        <v>0</v>
      </c>
      <c r="E38" s="2">
        <v>0</v>
      </c>
      <c r="F38" s="4">
        <v>2</v>
      </c>
      <c r="G38" s="16">
        <v>0</v>
      </c>
      <c r="H38" s="2">
        <v>0</v>
      </c>
      <c r="I38" s="2">
        <v>0</v>
      </c>
      <c r="J38" s="4">
        <v>0</v>
      </c>
      <c r="K38" s="16">
        <v>0</v>
      </c>
      <c r="L38" s="2">
        <v>1</v>
      </c>
      <c r="M38" s="2">
        <v>2</v>
      </c>
      <c r="N38" s="4">
        <v>0</v>
      </c>
      <c r="O38" s="16">
        <v>0</v>
      </c>
      <c r="P38" s="2">
        <v>16</v>
      </c>
      <c r="Q38" s="2">
        <v>20</v>
      </c>
      <c r="R38" s="4">
        <v>0</v>
      </c>
      <c r="S38" s="16">
        <v>0</v>
      </c>
      <c r="T38" s="2">
        <v>0</v>
      </c>
      <c r="U38" s="2">
        <v>0</v>
      </c>
      <c r="V38" s="4">
        <f t="shared" si="0"/>
        <v>19</v>
      </c>
      <c r="W38" s="16">
        <f t="shared" si="1"/>
        <v>22</v>
      </c>
      <c r="X38" s="43">
        <v>41</v>
      </c>
    </row>
    <row r="39" spans="1:24">
      <c r="A39" s="12" t="s">
        <v>152</v>
      </c>
      <c r="B39" s="19" t="s">
        <v>88</v>
      </c>
      <c r="C39" s="11">
        <v>5</v>
      </c>
      <c r="D39" s="2">
        <v>1</v>
      </c>
      <c r="E39" s="2">
        <v>0</v>
      </c>
      <c r="F39" s="4">
        <v>2</v>
      </c>
      <c r="G39" s="16">
        <v>0</v>
      </c>
      <c r="H39" s="2">
        <v>0</v>
      </c>
      <c r="I39" s="2">
        <v>1</v>
      </c>
      <c r="J39" s="4">
        <v>0</v>
      </c>
      <c r="K39" s="16">
        <v>0</v>
      </c>
      <c r="L39" s="2">
        <v>3</v>
      </c>
      <c r="M39" s="2">
        <v>1</v>
      </c>
      <c r="N39" s="4">
        <v>0</v>
      </c>
      <c r="O39" s="16">
        <v>0</v>
      </c>
      <c r="P39" s="2">
        <v>22</v>
      </c>
      <c r="Q39" s="2">
        <v>4</v>
      </c>
      <c r="R39" s="4">
        <v>0</v>
      </c>
      <c r="S39" s="16">
        <v>1</v>
      </c>
      <c r="T39" s="2">
        <v>1</v>
      </c>
      <c r="U39" s="2">
        <v>0</v>
      </c>
      <c r="V39" s="4">
        <f t="shared" si="0"/>
        <v>29</v>
      </c>
      <c r="W39" s="16">
        <f t="shared" si="1"/>
        <v>7</v>
      </c>
      <c r="X39" s="43">
        <v>36</v>
      </c>
    </row>
    <row r="40" spans="1:24">
      <c r="A40" s="12" t="s">
        <v>153</v>
      </c>
      <c r="B40" s="19" t="s">
        <v>89</v>
      </c>
      <c r="C40" s="11">
        <v>5</v>
      </c>
      <c r="D40" s="2">
        <v>0</v>
      </c>
      <c r="E40" s="2">
        <v>0</v>
      </c>
      <c r="F40" s="4">
        <v>2</v>
      </c>
      <c r="G40" s="16">
        <v>0</v>
      </c>
      <c r="H40" s="2">
        <v>0</v>
      </c>
      <c r="I40" s="2">
        <v>0</v>
      </c>
      <c r="J40" s="4">
        <v>0</v>
      </c>
      <c r="K40" s="16">
        <v>2</v>
      </c>
      <c r="L40" s="2">
        <v>2</v>
      </c>
      <c r="M40" s="2">
        <v>0</v>
      </c>
      <c r="N40" s="4">
        <v>0</v>
      </c>
      <c r="O40" s="16">
        <v>0</v>
      </c>
      <c r="P40" s="2">
        <v>53</v>
      </c>
      <c r="Q40" s="2">
        <v>19</v>
      </c>
      <c r="R40" s="4">
        <v>0</v>
      </c>
      <c r="S40" s="16">
        <v>1</v>
      </c>
      <c r="T40" s="2">
        <v>1</v>
      </c>
      <c r="U40" s="2">
        <v>0</v>
      </c>
      <c r="V40" s="4">
        <f t="shared" si="0"/>
        <v>58</v>
      </c>
      <c r="W40" s="16">
        <f t="shared" si="1"/>
        <v>22</v>
      </c>
      <c r="X40" s="43">
        <v>80</v>
      </c>
    </row>
    <row r="41" spans="1:24">
      <c r="A41" s="12" t="s">
        <v>154</v>
      </c>
      <c r="B41" s="19" t="s">
        <v>90</v>
      </c>
      <c r="C41" s="11">
        <v>5</v>
      </c>
      <c r="D41" s="2">
        <v>0</v>
      </c>
      <c r="E41" s="2">
        <v>0</v>
      </c>
      <c r="F41" s="4">
        <v>1</v>
      </c>
      <c r="G41" s="16">
        <v>2</v>
      </c>
      <c r="H41" s="2">
        <v>0</v>
      </c>
      <c r="I41" s="2">
        <v>0</v>
      </c>
      <c r="J41" s="4">
        <v>0</v>
      </c>
      <c r="K41" s="16">
        <v>3</v>
      </c>
      <c r="L41" s="2">
        <v>4</v>
      </c>
      <c r="M41" s="2">
        <v>5</v>
      </c>
      <c r="N41" s="4">
        <v>0</v>
      </c>
      <c r="O41" s="16">
        <v>0</v>
      </c>
      <c r="P41" s="2">
        <v>27</v>
      </c>
      <c r="Q41" s="2">
        <v>21</v>
      </c>
      <c r="R41" s="4">
        <v>2</v>
      </c>
      <c r="S41" s="16">
        <v>1</v>
      </c>
      <c r="T41" s="2">
        <v>0</v>
      </c>
      <c r="U41" s="2">
        <v>0</v>
      </c>
      <c r="V41" s="4">
        <f t="shared" si="0"/>
        <v>34</v>
      </c>
      <c r="W41" s="16">
        <f t="shared" si="1"/>
        <v>32</v>
      </c>
      <c r="X41" s="43">
        <v>66</v>
      </c>
    </row>
    <row r="42" spans="1:24">
      <c r="A42" s="12" t="s">
        <v>155</v>
      </c>
      <c r="B42" s="19" t="s">
        <v>91</v>
      </c>
      <c r="C42" s="11">
        <v>5</v>
      </c>
      <c r="D42" s="2">
        <v>0</v>
      </c>
      <c r="E42" s="2">
        <v>0</v>
      </c>
      <c r="F42" s="4">
        <v>1</v>
      </c>
      <c r="G42" s="16">
        <v>2</v>
      </c>
      <c r="H42" s="2">
        <v>0</v>
      </c>
      <c r="I42" s="2">
        <v>0</v>
      </c>
      <c r="J42" s="4">
        <v>0</v>
      </c>
      <c r="K42" s="16">
        <v>0</v>
      </c>
      <c r="L42" s="2">
        <v>7</v>
      </c>
      <c r="M42" s="2">
        <v>13</v>
      </c>
      <c r="N42" s="4">
        <v>0</v>
      </c>
      <c r="O42" s="16">
        <v>0</v>
      </c>
      <c r="P42" s="2">
        <v>8</v>
      </c>
      <c r="Q42" s="2">
        <v>20</v>
      </c>
      <c r="R42" s="4">
        <v>1</v>
      </c>
      <c r="S42" s="16">
        <v>4</v>
      </c>
      <c r="T42" s="2">
        <v>0</v>
      </c>
      <c r="U42" s="2">
        <v>1</v>
      </c>
      <c r="V42" s="4">
        <f t="shared" si="0"/>
        <v>17</v>
      </c>
      <c r="W42" s="16">
        <f t="shared" si="1"/>
        <v>40</v>
      </c>
      <c r="X42" s="43">
        <v>57</v>
      </c>
    </row>
    <row r="43" spans="1:24">
      <c r="A43" s="12" t="s">
        <v>156</v>
      </c>
      <c r="B43" s="19" t="s">
        <v>92</v>
      </c>
      <c r="C43" s="11">
        <v>5</v>
      </c>
      <c r="D43" s="2">
        <v>0</v>
      </c>
      <c r="E43" s="2">
        <v>0</v>
      </c>
      <c r="F43" s="4">
        <v>2</v>
      </c>
      <c r="G43" s="16">
        <v>4</v>
      </c>
      <c r="H43" s="2">
        <v>1</v>
      </c>
      <c r="I43" s="2">
        <v>0</v>
      </c>
      <c r="J43" s="4">
        <v>1</v>
      </c>
      <c r="K43" s="16">
        <v>0</v>
      </c>
      <c r="L43" s="2">
        <v>2</v>
      </c>
      <c r="M43" s="2">
        <v>6</v>
      </c>
      <c r="N43" s="4">
        <v>0</v>
      </c>
      <c r="O43" s="16">
        <v>1</v>
      </c>
      <c r="P43" s="2">
        <v>16</v>
      </c>
      <c r="Q43" s="2">
        <v>32</v>
      </c>
      <c r="R43" s="4">
        <v>1</v>
      </c>
      <c r="S43" s="16">
        <v>1</v>
      </c>
      <c r="T43" s="2">
        <v>0</v>
      </c>
      <c r="U43" s="2">
        <v>0</v>
      </c>
      <c r="V43" s="4">
        <f t="shared" si="0"/>
        <v>23</v>
      </c>
      <c r="W43" s="16">
        <f t="shared" si="1"/>
        <v>44</v>
      </c>
      <c r="X43" s="43">
        <v>67</v>
      </c>
    </row>
    <row r="44" spans="1:24">
      <c r="A44" s="12" t="s">
        <v>157</v>
      </c>
      <c r="B44" s="19" t="s">
        <v>93</v>
      </c>
      <c r="C44" s="11">
        <v>5</v>
      </c>
      <c r="D44" s="2">
        <v>0</v>
      </c>
      <c r="E44" s="2">
        <v>0</v>
      </c>
      <c r="F44" s="4">
        <v>2</v>
      </c>
      <c r="G44" s="16">
        <v>4</v>
      </c>
      <c r="H44" s="2">
        <v>0</v>
      </c>
      <c r="I44" s="2">
        <v>0</v>
      </c>
      <c r="J44" s="4">
        <v>0</v>
      </c>
      <c r="K44" s="16">
        <v>3</v>
      </c>
      <c r="L44" s="2">
        <v>5</v>
      </c>
      <c r="M44" s="2">
        <v>7</v>
      </c>
      <c r="N44" s="4">
        <v>0</v>
      </c>
      <c r="O44" s="16">
        <v>0</v>
      </c>
      <c r="P44" s="2">
        <v>14</v>
      </c>
      <c r="Q44" s="2">
        <v>73</v>
      </c>
      <c r="R44" s="4">
        <v>2</v>
      </c>
      <c r="S44" s="16">
        <v>7</v>
      </c>
      <c r="T44" s="2">
        <v>1</v>
      </c>
      <c r="U44" s="2">
        <v>4</v>
      </c>
      <c r="V44" s="4">
        <f t="shared" si="0"/>
        <v>24</v>
      </c>
      <c r="W44" s="16">
        <f t="shared" si="1"/>
        <v>98</v>
      </c>
      <c r="X44" s="43">
        <v>122</v>
      </c>
    </row>
    <row r="45" spans="1:24">
      <c r="A45" s="10" t="s">
        <v>158</v>
      </c>
      <c r="B45" s="20" t="s">
        <v>94</v>
      </c>
      <c r="C45" s="11">
        <v>5</v>
      </c>
      <c r="D45" s="2">
        <v>0</v>
      </c>
      <c r="E45" s="2">
        <v>0</v>
      </c>
      <c r="F45" s="4">
        <v>1</v>
      </c>
      <c r="G45" s="16">
        <v>0</v>
      </c>
      <c r="H45" s="2">
        <v>0</v>
      </c>
      <c r="I45" s="2">
        <v>0</v>
      </c>
      <c r="J45" s="4">
        <v>0</v>
      </c>
      <c r="K45" s="16">
        <v>0</v>
      </c>
      <c r="L45" s="2">
        <v>0</v>
      </c>
      <c r="M45" s="2">
        <v>0</v>
      </c>
      <c r="N45" s="4">
        <v>0</v>
      </c>
      <c r="O45" s="16">
        <v>0</v>
      </c>
      <c r="P45" s="2">
        <v>4</v>
      </c>
      <c r="Q45" s="2">
        <v>9</v>
      </c>
      <c r="R45" s="4">
        <v>2</v>
      </c>
      <c r="S45" s="16">
        <v>1</v>
      </c>
      <c r="T45" s="2">
        <v>0</v>
      </c>
      <c r="U45" s="2">
        <v>0</v>
      </c>
      <c r="V45" s="4">
        <f t="shared" si="0"/>
        <v>7</v>
      </c>
      <c r="W45" s="16">
        <f t="shared" si="1"/>
        <v>10</v>
      </c>
      <c r="X45" s="43">
        <v>17</v>
      </c>
    </row>
    <row r="46" spans="1:24">
      <c r="A46" s="12" t="s">
        <v>159</v>
      </c>
      <c r="B46" s="19" t="s">
        <v>95</v>
      </c>
      <c r="C46" s="11">
        <v>5</v>
      </c>
      <c r="D46" s="2">
        <v>0</v>
      </c>
      <c r="E46" s="2">
        <v>0</v>
      </c>
      <c r="F46" s="4">
        <v>7</v>
      </c>
      <c r="G46" s="16">
        <v>3</v>
      </c>
      <c r="H46" s="2">
        <v>1</v>
      </c>
      <c r="I46" s="2">
        <v>0</v>
      </c>
      <c r="J46" s="4">
        <v>2</v>
      </c>
      <c r="K46" s="16">
        <v>0</v>
      </c>
      <c r="L46" s="2">
        <v>7</v>
      </c>
      <c r="M46" s="2">
        <v>5</v>
      </c>
      <c r="N46" s="4">
        <v>0</v>
      </c>
      <c r="O46" s="16">
        <v>0</v>
      </c>
      <c r="P46" s="2">
        <v>35</v>
      </c>
      <c r="Q46" s="2">
        <v>31</v>
      </c>
      <c r="R46" s="4">
        <v>2</v>
      </c>
      <c r="S46" s="16">
        <v>3</v>
      </c>
      <c r="T46" s="2">
        <v>1</v>
      </c>
      <c r="U46" s="2">
        <v>0</v>
      </c>
      <c r="V46" s="4">
        <f t="shared" si="0"/>
        <v>55</v>
      </c>
      <c r="W46" s="16">
        <f t="shared" si="1"/>
        <v>42</v>
      </c>
      <c r="X46" s="43">
        <v>97</v>
      </c>
    </row>
    <row r="47" spans="1:24">
      <c r="A47" s="12" t="s">
        <v>160</v>
      </c>
      <c r="B47" s="19" t="s">
        <v>96</v>
      </c>
      <c r="C47" s="11">
        <v>5</v>
      </c>
      <c r="D47" s="2">
        <v>0</v>
      </c>
      <c r="E47" s="2">
        <v>0</v>
      </c>
      <c r="F47" s="4">
        <v>0</v>
      </c>
      <c r="G47" s="16">
        <v>3</v>
      </c>
      <c r="H47" s="2">
        <v>0</v>
      </c>
      <c r="I47" s="2">
        <v>2</v>
      </c>
      <c r="J47" s="4">
        <v>0</v>
      </c>
      <c r="K47" s="16">
        <v>1</v>
      </c>
      <c r="L47" s="2">
        <v>0</v>
      </c>
      <c r="M47" s="2">
        <v>6</v>
      </c>
      <c r="N47" s="4">
        <v>0</v>
      </c>
      <c r="O47" s="16">
        <v>0</v>
      </c>
      <c r="P47" s="2">
        <v>8</v>
      </c>
      <c r="Q47" s="2">
        <v>75</v>
      </c>
      <c r="R47" s="4">
        <v>0</v>
      </c>
      <c r="S47" s="16">
        <v>1</v>
      </c>
      <c r="T47" s="2">
        <v>0</v>
      </c>
      <c r="U47" s="2">
        <v>0</v>
      </c>
      <c r="V47" s="4">
        <f t="shared" si="0"/>
        <v>8</v>
      </c>
      <c r="W47" s="16">
        <f t="shared" si="1"/>
        <v>88</v>
      </c>
      <c r="X47" s="43">
        <v>96</v>
      </c>
    </row>
    <row r="48" spans="1:24">
      <c r="A48" s="10" t="s">
        <v>161</v>
      </c>
      <c r="B48" s="20" t="s">
        <v>21</v>
      </c>
      <c r="C48" s="11">
        <v>5</v>
      </c>
      <c r="D48" s="2">
        <v>0</v>
      </c>
      <c r="E48" s="2">
        <v>0</v>
      </c>
      <c r="F48" s="4">
        <v>0</v>
      </c>
      <c r="G48" s="16">
        <v>2</v>
      </c>
      <c r="H48" s="2">
        <v>0</v>
      </c>
      <c r="I48" s="2">
        <v>0</v>
      </c>
      <c r="J48" s="4">
        <v>0</v>
      </c>
      <c r="K48" s="16">
        <v>3</v>
      </c>
      <c r="L48" s="2">
        <v>4</v>
      </c>
      <c r="M48" s="2">
        <v>25</v>
      </c>
      <c r="N48" s="4">
        <v>0</v>
      </c>
      <c r="O48" s="16">
        <v>0</v>
      </c>
      <c r="P48" s="2">
        <v>7</v>
      </c>
      <c r="Q48" s="2">
        <v>23</v>
      </c>
      <c r="R48" s="4">
        <v>0</v>
      </c>
      <c r="S48" s="16">
        <v>0</v>
      </c>
      <c r="T48" s="2">
        <v>0</v>
      </c>
      <c r="U48" s="2">
        <v>0</v>
      </c>
      <c r="V48" s="4">
        <f t="shared" si="0"/>
        <v>11</v>
      </c>
      <c r="W48" s="16">
        <f t="shared" si="1"/>
        <v>53</v>
      </c>
      <c r="X48" s="43">
        <v>64</v>
      </c>
    </row>
    <row r="49" spans="1:24">
      <c r="A49" s="10" t="s">
        <v>162</v>
      </c>
      <c r="B49" s="20" t="s">
        <v>22</v>
      </c>
      <c r="C49" s="11">
        <v>5</v>
      </c>
      <c r="D49" s="2">
        <v>0</v>
      </c>
      <c r="E49" s="2">
        <v>1</v>
      </c>
      <c r="F49" s="4">
        <v>0</v>
      </c>
      <c r="G49" s="16">
        <v>0</v>
      </c>
      <c r="H49" s="2">
        <v>0</v>
      </c>
      <c r="I49" s="2">
        <v>0</v>
      </c>
      <c r="J49" s="4">
        <v>0</v>
      </c>
      <c r="K49" s="16">
        <v>1</v>
      </c>
      <c r="L49" s="2">
        <v>0</v>
      </c>
      <c r="M49" s="2">
        <v>1</v>
      </c>
      <c r="N49" s="4">
        <v>0</v>
      </c>
      <c r="O49" s="16">
        <v>0</v>
      </c>
      <c r="P49" s="2">
        <v>1</v>
      </c>
      <c r="Q49" s="2">
        <v>22</v>
      </c>
      <c r="R49" s="4">
        <v>0</v>
      </c>
      <c r="S49" s="16">
        <v>1</v>
      </c>
      <c r="T49" s="2">
        <v>1</v>
      </c>
      <c r="U49" s="2">
        <v>0</v>
      </c>
      <c r="V49" s="4">
        <f t="shared" si="0"/>
        <v>2</v>
      </c>
      <c r="W49" s="16">
        <f t="shared" si="1"/>
        <v>26</v>
      </c>
      <c r="X49" s="43">
        <v>28</v>
      </c>
    </row>
    <row r="50" spans="1:24">
      <c r="A50" s="12" t="s">
        <v>163</v>
      </c>
      <c r="B50" s="20" t="s">
        <v>23</v>
      </c>
      <c r="C50" s="11">
        <v>5</v>
      </c>
      <c r="D50" s="2">
        <v>0</v>
      </c>
      <c r="E50" s="2">
        <v>2</v>
      </c>
      <c r="F50" s="4">
        <v>12</v>
      </c>
      <c r="G50" s="16">
        <v>47</v>
      </c>
      <c r="H50" s="2">
        <v>0</v>
      </c>
      <c r="I50" s="2">
        <v>2</v>
      </c>
      <c r="J50" s="4">
        <v>1</v>
      </c>
      <c r="K50" s="16">
        <v>31</v>
      </c>
      <c r="L50" s="2">
        <v>7</v>
      </c>
      <c r="M50" s="2">
        <v>88</v>
      </c>
      <c r="N50" s="4">
        <v>0</v>
      </c>
      <c r="O50" s="16">
        <v>2</v>
      </c>
      <c r="P50" s="2">
        <v>146</v>
      </c>
      <c r="Q50" s="2">
        <v>899</v>
      </c>
      <c r="R50" s="4">
        <v>2</v>
      </c>
      <c r="S50" s="16">
        <v>29</v>
      </c>
      <c r="T50" s="2">
        <v>4</v>
      </c>
      <c r="U50" s="2">
        <v>14</v>
      </c>
      <c r="V50" s="4">
        <f t="shared" si="0"/>
        <v>172</v>
      </c>
      <c r="W50" s="16">
        <f t="shared" si="1"/>
        <v>1114</v>
      </c>
      <c r="X50" s="43">
        <v>1286</v>
      </c>
    </row>
    <row r="51" spans="1:24">
      <c r="A51" s="10" t="s">
        <v>164</v>
      </c>
      <c r="B51" s="20" t="s">
        <v>24</v>
      </c>
      <c r="C51" s="11">
        <v>5</v>
      </c>
      <c r="D51" s="2">
        <v>11</v>
      </c>
      <c r="E51" s="2">
        <v>3</v>
      </c>
      <c r="F51" s="4">
        <v>10</v>
      </c>
      <c r="G51" s="16">
        <v>11</v>
      </c>
      <c r="H51" s="2">
        <v>1</v>
      </c>
      <c r="I51" s="2">
        <v>1</v>
      </c>
      <c r="J51" s="4">
        <v>8</v>
      </c>
      <c r="K51" s="16">
        <v>7</v>
      </c>
      <c r="L51" s="2">
        <v>29</v>
      </c>
      <c r="M51" s="2">
        <v>25</v>
      </c>
      <c r="N51" s="4">
        <v>0</v>
      </c>
      <c r="O51" s="16">
        <v>1</v>
      </c>
      <c r="P51" s="2">
        <v>274</v>
      </c>
      <c r="Q51" s="2">
        <v>157</v>
      </c>
      <c r="R51" s="4">
        <v>14</v>
      </c>
      <c r="S51" s="16">
        <v>12</v>
      </c>
      <c r="T51" s="2">
        <v>2</v>
      </c>
      <c r="U51" s="2">
        <v>2</v>
      </c>
      <c r="V51" s="4">
        <f t="shared" si="0"/>
        <v>349</v>
      </c>
      <c r="W51" s="16">
        <f t="shared" si="1"/>
        <v>219</v>
      </c>
      <c r="X51" s="43">
        <v>568</v>
      </c>
    </row>
    <row r="52" spans="1:24">
      <c r="A52" s="10" t="s">
        <v>165</v>
      </c>
      <c r="B52" s="20" t="s">
        <v>25</v>
      </c>
      <c r="C52" s="11">
        <v>5</v>
      </c>
      <c r="D52" s="2">
        <v>1</v>
      </c>
      <c r="E52" s="2">
        <v>1</v>
      </c>
      <c r="F52" s="4">
        <v>3</v>
      </c>
      <c r="G52" s="16">
        <v>3</v>
      </c>
      <c r="H52" s="2">
        <v>0</v>
      </c>
      <c r="I52" s="2">
        <v>0</v>
      </c>
      <c r="J52" s="4">
        <v>1</v>
      </c>
      <c r="K52" s="16">
        <v>1</v>
      </c>
      <c r="L52" s="2">
        <v>10</v>
      </c>
      <c r="M52" s="2">
        <v>6</v>
      </c>
      <c r="N52" s="4">
        <v>0</v>
      </c>
      <c r="O52" s="16">
        <v>0</v>
      </c>
      <c r="P52" s="2">
        <v>94</v>
      </c>
      <c r="Q52" s="2">
        <v>79</v>
      </c>
      <c r="R52" s="4">
        <v>1</v>
      </c>
      <c r="S52" s="16">
        <v>0</v>
      </c>
      <c r="T52" s="2">
        <v>0</v>
      </c>
      <c r="U52" s="2">
        <v>1</v>
      </c>
      <c r="V52" s="4">
        <f t="shared" si="0"/>
        <v>110</v>
      </c>
      <c r="W52" s="16">
        <f t="shared" si="1"/>
        <v>91</v>
      </c>
      <c r="X52" s="43">
        <v>201</v>
      </c>
    </row>
    <row r="53" spans="1:24">
      <c r="A53" s="10" t="s">
        <v>166</v>
      </c>
      <c r="B53" s="20" t="s">
        <v>26</v>
      </c>
      <c r="C53" s="11">
        <v>5</v>
      </c>
      <c r="D53" s="2">
        <v>1</v>
      </c>
      <c r="E53" s="2">
        <v>0</v>
      </c>
      <c r="F53" s="4">
        <v>1</v>
      </c>
      <c r="G53" s="16">
        <v>1</v>
      </c>
      <c r="H53" s="2">
        <v>0</v>
      </c>
      <c r="I53" s="2">
        <v>0</v>
      </c>
      <c r="J53" s="4">
        <v>5</v>
      </c>
      <c r="K53" s="16">
        <v>0</v>
      </c>
      <c r="L53" s="2">
        <v>1</v>
      </c>
      <c r="M53" s="2">
        <v>0</v>
      </c>
      <c r="N53" s="4">
        <v>0</v>
      </c>
      <c r="O53" s="16">
        <v>0</v>
      </c>
      <c r="P53" s="2">
        <v>33</v>
      </c>
      <c r="Q53" s="2">
        <v>7</v>
      </c>
      <c r="R53" s="4">
        <v>0</v>
      </c>
      <c r="S53" s="16">
        <v>0</v>
      </c>
      <c r="T53" s="2">
        <v>1</v>
      </c>
      <c r="U53" s="2">
        <v>0</v>
      </c>
      <c r="V53" s="4">
        <f t="shared" si="0"/>
        <v>42</v>
      </c>
      <c r="W53" s="16">
        <f t="shared" si="1"/>
        <v>8</v>
      </c>
      <c r="X53" s="43">
        <v>50</v>
      </c>
    </row>
    <row r="54" spans="1:24">
      <c r="A54" s="13" t="s">
        <v>151</v>
      </c>
      <c r="B54" s="24" t="s">
        <v>97</v>
      </c>
      <c r="C54" s="9">
        <v>5</v>
      </c>
      <c r="D54" s="46">
        <v>0</v>
      </c>
      <c r="E54" s="46">
        <v>0</v>
      </c>
      <c r="F54" s="37">
        <v>2</v>
      </c>
      <c r="G54" s="38">
        <v>2</v>
      </c>
      <c r="H54" s="46">
        <v>0</v>
      </c>
      <c r="I54" s="46">
        <v>0</v>
      </c>
      <c r="J54" s="37">
        <v>1</v>
      </c>
      <c r="K54" s="38">
        <v>2</v>
      </c>
      <c r="L54" s="46">
        <v>2</v>
      </c>
      <c r="M54" s="46">
        <v>5</v>
      </c>
      <c r="N54" s="37">
        <v>1</v>
      </c>
      <c r="O54" s="38">
        <v>0</v>
      </c>
      <c r="P54" s="46">
        <v>66</v>
      </c>
      <c r="Q54" s="46">
        <v>24</v>
      </c>
      <c r="R54" s="37">
        <v>4</v>
      </c>
      <c r="S54" s="38">
        <v>0</v>
      </c>
      <c r="T54" s="46">
        <v>0</v>
      </c>
      <c r="U54" s="46">
        <v>0</v>
      </c>
      <c r="V54" s="37">
        <f t="shared" si="0"/>
        <v>76</v>
      </c>
      <c r="W54" s="38">
        <f t="shared" si="1"/>
        <v>33</v>
      </c>
      <c r="X54" s="47">
        <v>109</v>
      </c>
    </row>
    <row r="55" spans="1:24">
      <c r="A55" s="179" t="s">
        <v>104</v>
      </c>
      <c r="B55" s="180"/>
      <c r="C55" s="180"/>
      <c r="D55" s="33">
        <v>0</v>
      </c>
      <c r="E55" s="33">
        <v>0</v>
      </c>
      <c r="F55" s="34">
        <v>0</v>
      </c>
      <c r="G55" s="35">
        <v>0</v>
      </c>
      <c r="H55" s="33">
        <v>0</v>
      </c>
      <c r="I55" s="33">
        <v>0</v>
      </c>
      <c r="J55" s="34">
        <v>0</v>
      </c>
      <c r="K55" s="35">
        <v>0</v>
      </c>
      <c r="L55" s="33">
        <v>0</v>
      </c>
      <c r="M55" s="33">
        <v>0</v>
      </c>
      <c r="N55" s="34">
        <v>0</v>
      </c>
      <c r="O55" s="35">
        <v>0</v>
      </c>
      <c r="P55" s="33">
        <v>0</v>
      </c>
      <c r="Q55" s="33">
        <v>4</v>
      </c>
      <c r="R55" s="34">
        <v>0</v>
      </c>
      <c r="S55" s="35">
        <v>0</v>
      </c>
      <c r="T55" s="33">
        <v>0</v>
      </c>
      <c r="U55" s="33">
        <v>2</v>
      </c>
      <c r="V55" s="34">
        <f t="shared" si="0"/>
        <v>0</v>
      </c>
      <c r="W55" s="35">
        <f t="shared" si="1"/>
        <v>6</v>
      </c>
      <c r="X55" s="44">
        <v>6</v>
      </c>
    </row>
    <row r="56" spans="1:24">
      <c r="A56" s="10" t="s">
        <v>167</v>
      </c>
      <c r="B56" s="20" t="s">
        <v>27</v>
      </c>
      <c r="C56" s="7">
        <v>6</v>
      </c>
      <c r="D56" s="2">
        <v>0</v>
      </c>
      <c r="E56" s="2">
        <v>0</v>
      </c>
      <c r="F56" s="4">
        <v>0</v>
      </c>
      <c r="G56" s="16">
        <v>0</v>
      </c>
      <c r="H56" s="2">
        <v>0</v>
      </c>
      <c r="I56" s="2">
        <v>0</v>
      </c>
      <c r="J56" s="4">
        <v>0</v>
      </c>
      <c r="K56" s="16">
        <v>0</v>
      </c>
      <c r="L56" s="2">
        <v>0</v>
      </c>
      <c r="M56" s="2">
        <v>0</v>
      </c>
      <c r="N56" s="4">
        <v>0</v>
      </c>
      <c r="O56" s="16">
        <v>0</v>
      </c>
      <c r="P56" s="2">
        <v>0</v>
      </c>
      <c r="Q56" s="2">
        <v>1</v>
      </c>
      <c r="R56" s="4">
        <v>0</v>
      </c>
      <c r="S56" s="16">
        <v>0</v>
      </c>
      <c r="T56" s="2">
        <v>0</v>
      </c>
      <c r="U56" s="2">
        <v>0</v>
      </c>
      <c r="V56" s="4">
        <f t="shared" si="0"/>
        <v>0</v>
      </c>
      <c r="W56" s="16">
        <f t="shared" si="1"/>
        <v>1</v>
      </c>
      <c r="X56" s="43">
        <v>1</v>
      </c>
    </row>
    <row r="57" spans="1:24">
      <c r="A57" s="10" t="s">
        <v>168</v>
      </c>
      <c r="B57" s="20" t="s">
        <v>98</v>
      </c>
      <c r="C57" s="11">
        <v>6</v>
      </c>
      <c r="D57" s="2">
        <v>0</v>
      </c>
      <c r="E57" s="2">
        <v>0</v>
      </c>
      <c r="F57" s="4">
        <v>0</v>
      </c>
      <c r="G57" s="16">
        <v>0</v>
      </c>
      <c r="H57" s="2">
        <v>0</v>
      </c>
      <c r="I57" s="2">
        <v>0</v>
      </c>
      <c r="J57" s="4">
        <v>0</v>
      </c>
      <c r="K57" s="16">
        <v>0</v>
      </c>
      <c r="L57" s="2">
        <v>0</v>
      </c>
      <c r="M57" s="2">
        <v>0</v>
      </c>
      <c r="N57" s="4">
        <v>0</v>
      </c>
      <c r="O57" s="16">
        <v>0</v>
      </c>
      <c r="P57" s="2">
        <v>0</v>
      </c>
      <c r="Q57" s="2">
        <v>1</v>
      </c>
      <c r="R57" s="4">
        <v>0</v>
      </c>
      <c r="S57" s="16">
        <v>0</v>
      </c>
      <c r="T57" s="2">
        <v>0</v>
      </c>
      <c r="U57" s="2">
        <v>1</v>
      </c>
      <c r="V57" s="4">
        <f t="shared" si="0"/>
        <v>0</v>
      </c>
      <c r="W57" s="16">
        <f t="shared" si="1"/>
        <v>2</v>
      </c>
      <c r="X57" s="43">
        <v>2</v>
      </c>
    </row>
    <row r="58" spans="1:24">
      <c r="A58" s="10" t="s">
        <v>138</v>
      </c>
      <c r="B58" s="20" t="s">
        <v>28</v>
      </c>
      <c r="C58" s="11">
        <v>6</v>
      </c>
      <c r="D58" s="2">
        <v>0</v>
      </c>
      <c r="E58" s="2">
        <v>0</v>
      </c>
      <c r="F58" s="4">
        <v>0</v>
      </c>
      <c r="G58" s="16">
        <v>0</v>
      </c>
      <c r="H58" s="2">
        <v>0</v>
      </c>
      <c r="I58" s="2">
        <v>0</v>
      </c>
      <c r="J58" s="4">
        <v>0</v>
      </c>
      <c r="K58" s="16">
        <v>0</v>
      </c>
      <c r="L58" s="2">
        <v>0</v>
      </c>
      <c r="M58" s="2">
        <v>0</v>
      </c>
      <c r="N58" s="4">
        <v>0</v>
      </c>
      <c r="O58" s="16">
        <v>0</v>
      </c>
      <c r="P58" s="2">
        <v>0</v>
      </c>
      <c r="Q58" s="2">
        <v>1</v>
      </c>
      <c r="R58" s="4">
        <v>0</v>
      </c>
      <c r="S58" s="16">
        <v>0</v>
      </c>
      <c r="T58" s="2">
        <v>0</v>
      </c>
      <c r="U58" s="2">
        <v>0</v>
      </c>
      <c r="V58" s="4">
        <f t="shared" si="0"/>
        <v>0</v>
      </c>
      <c r="W58" s="16">
        <f t="shared" si="1"/>
        <v>1</v>
      </c>
      <c r="X58" s="43">
        <v>1</v>
      </c>
    </row>
    <row r="59" spans="1:24">
      <c r="A59" s="10" t="s">
        <v>141</v>
      </c>
      <c r="B59" s="20" t="s">
        <v>29</v>
      </c>
      <c r="C59" s="11">
        <v>6</v>
      </c>
      <c r="D59" s="2">
        <v>0</v>
      </c>
      <c r="E59" s="2">
        <v>0</v>
      </c>
      <c r="F59" s="4">
        <v>0</v>
      </c>
      <c r="G59" s="16">
        <v>0</v>
      </c>
      <c r="H59" s="2">
        <v>0</v>
      </c>
      <c r="I59" s="2">
        <v>0</v>
      </c>
      <c r="J59" s="4">
        <v>0</v>
      </c>
      <c r="K59" s="16">
        <v>0</v>
      </c>
      <c r="L59" s="2">
        <v>0</v>
      </c>
      <c r="M59" s="2">
        <v>0</v>
      </c>
      <c r="N59" s="4">
        <v>0</v>
      </c>
      <c r="O59" s="16">
        <v>0</v>
      </c>
      <c r="P59" s="2">
        <v>0</v>
      </c>
      <c r="Q59" s="2">
        <v>0</v>
      </c>
      <c r="R59" s="4">
        <v>0</v>
      </c>
      <c r="S59" s="16">
        <v>0</v>
      </c>
      <c r="T59" s="2">
        <v>0</v>
      </c>
      <c r="U59" s="2">
        <v>1</v>
      </c>
      <c r="V59" s="4">
        <f t="shared" si="0"/>
        <v>0</v>
      </c>
      <c r="W59" s="16">
        <f t="shared" si="1"/>
        <v>1</v>
      </c>
      <c r="X59" s="43">
        <v>1</v>
      </c>
    </row>
    <row r="60" spans="1:24">
      <c r="A60" s="8" t="s">
        <v>169</v>
      </c>
      <c r="B60" s="22" t="s">
        <v>30</v>
      </c>
      <c r="C60" s="9">
        <v>6</v>
      </c>
      <c r="D60" s="2">
        <v>0</v>
      </c>
      <c r="E60" s="2">
        <v>0</v>
      </c>
      <c r="F60" s="4">
        <v>0</v>
      </c>
      <c r="G60" s="16">
        <v>0</v>
      </c>
      <c r="H60" s="2">
        <v>0</v>
      </c>
      <c r="I60" s="2">
        <v>0</v>
      </c>
      <c r="J60" s="4">
        <v>0</v>
      </c>
      <c r="K60" s="16">
        <v>0</v>
      </c>
      <c r="L60" s="2">
        <v>0</v>
      </c>
      <c r="M60" s="2">
        <v>0</v>
      </c>
      <c r="N60" s="4">
        <v>0</v>
      </c>
      <c r="O60" s="16">
        <v>0</v>
      </c>
      <c r="P60" s="2">
        <v>0</v>
      </c>
      <c r="Q60" s="2">
        <v>1</v>
      </c>
      <c r="R60" s="4">
        <v>0</v>
      </c>
      <c r="S60" s="16">
        <v>0</v>
      </c>
      <c r="T60" s="2">
        <v>0</v>
      </c>
      <c r="U60" s="2">
        <v>0</v>
      </c>
      <c r="V60" s="4">
        <f t="shared" si="0"/>
        <v>0</v>
      </c>
      <c r="W60" s="16">
        <f t="shared" si="1"/>
        <v>1</v>
      </c>
      <c r="X60" s="43">
        <v>1</v>
      </c>
    </row>
    <row r="61" spans="1:24">
      <c r="A61" s="179" t="s">
        <v>199</v>
      </c>
      <c r="B61" s="180"/>
      <c r="C61" s="184"/>
      <c r="D61" s="34">
        <v>111</v>
      </c>
      <c r="E61" s="33">
        <v>88</v>
      </c>
      <c r="F61" s="34">
        <v>26</v>
      </c>
      <c r="G61" s="35">
        <v>43</v>
      </c>
      <c r="H61" s="33">
        <v>1</v>
      </c>
      <c r="I61" s="33">
        <v>0</v>
      </c>
      <c r="J61" s="34">
        <v>12</v>
      </c>
      <c r="K61" s="35">
        <v>16</v>
      </c>
      <c r="L61" s="33">
        <v>73</v>
      </c>
      <c r="M61" s="33">
        <v>149</v>
      </c>
      <c r="N61" s="34">
        <v>2</v>
      </c>
      <c r="O61" s="35">
        <v>2</v>
      </c>
      <c r="P61" s="33">
        <v>427</v>
      </c>
      <c r="Q61" s="33">
        <v>722</v>
      </c>
      <c r="R61" s="34">
        <v>9</v>
      </c>
      <c r="S61" s="35">
        <v>28</v>
      </c>
      <c r="T61" s="33">
        <v>30</v>
      </c>
      <c r="U61" s="33">
        <v>58</v>
      </c>
      <c r="V61" s="34">
        <f t="shared" si="0"/>
        <v>691</v>
      </c>
      <c r="W61" s="35">
        <f t="shared" si="1"/>
        <v>1106</v>
      </c>
      <c r="X61" s="44">
        <v>1797</v>
      </c>
    </row>
    <row r="62" spans="1:24">
      <c r="A62" s="10" t="s">
        <v>119</v>
      </c>
      <c r="B62" s="20" t="s">
        <v>187</v>
      </c>
      <c r="C62" s="7">
        <v>7</v>
      </c>
      <c r="D62" s="2">
        <v>1</v>
      </c>
      <c r="E62" s="2">
        <v>3</v>
      </c>
      <c r="F62" s="4">
        <v>1</v>
      </c>
      <c r="G62" s="16">
        <v>2</v>
      </c>
      <c r="H62" s="2">
        <v>0</v>
      </c>
      <c r="I62" s="2">
        <v>0</v>
      </c>
      <c r="J62" s="4">
        <v>0</v>
      </c>
      <c r="K62" s="16">
        <v>0</v>
      </c>
      <c r="L62" s="2">
        <v>5</v>
      </c>
      <c r="M62" s="2">
        <v>6</v>
      </c>
      <c r="N62" s="4">
        <v>0</v>
      </c>
      <c r="O62" s="16">
        <v>0</v>
      </c>
      <c r="P62" s="2">
        <v>15</v>
      </c>
      <c r="Q62" s="2">
        <v>39</v>
      </c>
      <c r="R62" s="4">
        <v>0</v>
      </c>
      <c r="S62" s="16">
        <v>1</v>
      </c>
      <c r="T62" s="2">
        <v>2</v>
      </c>
      <c r="U62" s="2">
        <v>8</v>
      </c>
      <c r="V62" s="4">
        <f t="shared" si="0"/>
        <v>24</v>
      </c>
      <c r="W62" s="16">
        <f t="shared" si="1"/>
        <v>59</v>
      </c>
      <c r="X62" s="43">
        <v>83</v>
      </c>
    </row>
    <row r="63" spans="1:24">
      <c r="A63" s="10" t="s">
        <v>120</v>
      </c>
      <c r="B63" s="20" t="s">
        <v>31</v>
      </c>
      <c r="C63" s="11">
        <v>7</v>
      </c>
      <c r="D63" s="2">
        <v>4</v>
      </c>
      <c r="E63" s="2">
        <v>9</v>
      </c>
      <c r="F63" s="4">
        <v>0</v>
      </c>
      <c r="G63" s="16">
        <v>0</v>
      </c>
      <c r="H63" s="2">
        <v>0</v>
      </c>
      <c r="I63" s="2">
        <v>0</v>
      </c>
      <c r="J63" s="4">
        <v>1</v>
      </c>
      <c r="K63" s="16">
        <v>0</v>
      </c>
      <c r="L63" s="2">
        <v>1</v>
      </c>
      <c r="M63" s="2">
        <v>3</v>
      </c>
      <c r="N63" s="4">
        <v>0</v>
      </c>
      <c r="O63" s="16">
        <v>0</v>
      </c>
      <c r="P63" s="2">
        <v>6</v>
      </c>
      <c r="Q63" s="2">
        <v>5</v>
      </c>
      <c r="R63" s="4">
        <v>0</v>
      </c>
      <c r="S63" s="16">
        <v>0</v>
      </c>
      <c r="T63" s="2">
        <v>0</v>
      </c>
      <c r="U63" s="2">
        <v>0</v>
      </c>
      <c r="V63" s="4">
        <f t="shared" si="0"/>
        <v>12</v>
      </c>
      <c r="W63" s="16">
        <f t="shared" si="1"/>
        <v>17</v>
      </c>
      <c r="X63" s="43">
        <v>29</v>
      </c>
    </row>
    <row r="64" spans="1:24">
      <c r="A64" s="10" t="s">
        <v>170</v>
      </c>
      <c r="B64" s="20" t="s">
        <v>200</v>
      </c>
      <c r="C64" s="11">
        <v>7</v>
      </c>
      <c r="D64" s="2">
        <v>0</v>
      </c>
      <c r="E64" s="2">
        <v>1</v>
      </c>
      <c r="F64" s="4">
        <v>1</v>
      </c>
      <c r="G64" s="16">
        <v>0</v>
      </c>
      <c r="H64" s="2">
        <v>0</v>
      </c>
      <c r="I64" s="2">
        <v>0</v>
      </c>
      <c r="J64" s="4">
        <v>0</v>
      </c>
      <c r="K64" s="16">
        <v>0</v>
      </c>
      <c r="L64" s="2">
        <v>0</v>
      </c>
      <c r="M64" s="2">
        <v>0</v>
      </c>
      <c r="N64" s="4">
        <v>0</v>
      </c>
      <c r="O64" s="16">
        <v>0</v>
      </c>
      <c r="P64" s="2">
        <v>0</v>
      </c>
      <c r="Q64" s="2">
        <v>1</v>
      </c>
      <c r="R64" s="4">
        <v>0</v>
      </c>
      <c r="S64" s="16">
        <v>0</v>
      </c>
      <c r="T64" s="2">
        <v>0</v>
      </c>
      <c r="U64" s="2">
        <v>0</v>
      </c>
      <c r="V64" s="4">
        <f t="shared" si="0"/>
        <v>1</v>
      </c>
      <c r="W64" s="16">
        <f t="shared" si="1"/>
        <v>2</v>
      </c>
      <c r="X64" s="43">
        <v>3</v>
      </c>
    </row>
    <row r="65" spans="1:24">
      <c r="A65" s="10" t="s">
        <v>121</v>
      </c>
      <c r="B65" s="20" t="s">
        <v>32</v>
      </c>
      <c r="C65" s="11">
        <v>7</v>
      </c>
      <c r="D65" s="2">
        <v>1</v>
      </c>
      <c r="E65" s="2">
        <v>5</v>
      </c>
      <c r="F65" s="4">
        <v>0</v>
      </c>
      <c r="G65" s="16">
        <v>0</v>
      </c>
      <c r="H65" s="2">
        <v>0</v>
      </c>
      <c r="I65" s="2">
        <v>0</v>
      </c>
      <c r="J65" s="4">
        <v>0</v>
      </c>
      <c r="K65" s="16">
        <v>0</v>
      </c>
      <c r="L65" s="2">
        <v>0</v>
      </c>
      <c r="M65" s="2">
        <v>0</v>
      </c>
      <c r="N65" s="4">
        <v>0</v>
      </c>
      <c r="O65" s="16">
        <v>0</v>
      </c>
      <c r="P65" s="2">
        <v>3</v>
      </c>
      <c r="Q65" s="2">
        <v>7</v>
      </c>
      <c r="R65" s="4">
        <v>0</v>
      </c>
      <c r="S65" s="16">
        <v>1</v>
      </c>
      <c r="T65" s="2">
        <v>0</v>
      </c>
      <c r="U65" s="2">
        <v>0</v>
      </c>
      <c r="V65" s="4">
        <f t="shared" si="0"/>
        <v>4</v>
      </c>
      <c r="W65" s="16">
        <f t="shared" si="1"/>
        <v>13</v>
      </c>
      <c r="X65" s="43">
        <v>17</v>
      </c>
    </row>
    <row r="66" spans="1:24">
      <c r="A66" s="10" t="s">
        <v>122</v>
      </c>
      <c r="B66" s="20" t="s">
        <v>33</v>
      </c>
      <c r="C66" s="11">
        <v>7</v>
      </c>
      <c r="D66" s="2">
        <v>1</v>
      </c>
      <c r="E66" s="2">
        <v>1</v>
      </c>
      <c r="F66" s="4">
        <v>0</v>
      </c>
      <c r="G66" s="16">
        <v>0</v>
      </c>
      <c r="H66" s="2">
        <v>0</v>
      </c>
      <c r="I66" s="2">
        <v>0</v>
      </c>
      <c r="J66" s="4">
        <v>0</v>
      </c>
      <c r="K66" s="16">
        <v>0</v>
      </c>
      <c r="L66" s="2">
        <v>0</v>
      </c>
      <c r="M66" s="2">
        <v>0</v>
      </c>
      <c r="N66" s="4">
        <v>0</v>
      </c>
      <c r="O66" s="16">
        <v>1</v>
      </c>
      <c r="P66" s="2">
        <v>3</v>
      </c>
      <c r="Q66" s="2">
        <v>4</v>
      </c>
      <c r="R66" s="4">
        <v>0</v>
      </c>
      <c r="S66" s="16">
        <v>0</v>
      </c>
      <c r="T66" s="2">
        <v>0</v>
      </c>
      <c r="U66" s="2">
        <v>1</v>
      </c>
      <c r="V66" s="4">
        <f t="shared" si="0"/>
        <v>4</v>
      </c>
      <c r="W66" s="16">
        <f t="shared" si="1"/>
        <v>7</v>
      </c>
      <c r="X66" s="43">
        <v>11</v>
      </c>
    </row>
    <row r="67" spans="1:24">
      <c r="A67" s="10" t="s">
        <v>123</v>
      </c>
      <c r="B67" s="20" t="s">
        <v>34</v>
      </c>
      <c r="C67" s="11">
        <v>7</v>
      </c>
      <c r="D67" s="2">
        <v>7</v>
      </c>
      <c r="E67" s="2">
        <v>1</v>
      </c>
      <c r="F67" s="4">
        <v>0</v>
      </c>
      <c r="G67" s="16">
        <v>1</v>
      </c>
      <c r="H67" s="2">
        <v>0</v>
      </c>
      <c r="I67" s="2">
        <v>0</v>
      </c>
      <c r="J67" s="4">
        <v>0</v>
      </c>
      <c r="K67" s="16">
        <v>0</v>
      </c>
      <c r="L67" s="2">
        <v>1</v>
      </c>
      <c r="M67" s="2">
        <v>1</v>
      </c>
      <c r="N67" s="4">
        <v>0</v>
      </c>
      <c r="O67" s="16">
        <v>0</v>
      </c>
      <c r="P67" s="2">
        <v>9</v>
      </c>
      <c r="Q67" s="2">
        <v>1</v>
      </c>
      <c r="R67" s="4">
        <v>0</v>
      </c>
      <c r="S67" s="16">
        <v>0</v>
      </c>
      <c r="T67" s="2">
        <v>0</v>
      </c>
      <c r="U67" s="2">
        <v>0</v>
      </c>
      <c r="V67" s="4">
        <f t="shared" si="0"/>
        <v>17</v>
      </c>
      <c r="W67" s="16">
        <f t="shared" si="1"/>
        <v>4</v>
      </c>
      <c r="X67" s="43">
        <v>21</v>
      </c>
    </row>
    <row r="68" spans="1:24">
      <c r="A68" s="10" t="s">
        <v>124</v>
      </c>
      <c r="B68" s="20" t="s">
        <v>35</v>
      </c>
      <c r="C68" s="11">
        <v>7</v>
      </c>
      <c r="D68" s="2">
        <v>12</v>
      </c>
      <c r="E68" s="2">
        <v>14</v>
      </c>
      <c r="F68" s="4">
        <v>0</v>
      </c>
      <c r="G68" s="16">
        <v>0</v>
      </c>
      <c r="H68" s="2">
        <v>0</v>
      </c>
      <c r="I68" s="2">
        <v>0</v>
      </c>
      <c r="J68" s="4">
        <v>0</v>
      </c>
      <c r="K68" s="16">
        <v>0</v>
      </c>
      <c r="L68" s="2">
        <v>0</v>
      </c>
      <c r="M68" s="2">
        <v>0</v>
      </c>
      <c r="N68" s="4">
        <v>0</v>
      </c>
      <c r="O68" s="16">
        <v>0</v>
      </c>
      <c r="P68" s="2">
        <v>7</v>
      </c>
      <c r="Q68" s="2">
        <v>3</v>
      </c>
      <c r="R68" s="4">
        <v>0</v>
      </c>
      <c r="S68" s="16">
        <v>0</v>
      </c>
      <c r="T68" s="2">
        <v>0</v>
      </c>
      <c r="U68" s="2">
        <v>1</v>
      </c>
      <c r="V68" s="4">
        <f t="shared" si="0"/>
        <v>19</v>
      </c>
      <c r="W68" s="16">
        <f t="shared" si="1"/>
        <v>18</v>
      </c>
      <c r="X68" s="43">
        <v>37</v>
      </c>
    </row>
    <row r="69" spans="1:24">
      <c r="A69" s="10" t="s">
        <v>171</v>
      </c>
      <c r="B69" s="20" t="s">
        <v>36</v>
      </c>
      <c r="C69" s="11">
        <v>7</v>
      </c>
      <c r="D69" s="2">
        <v>0</v>
      </c>
      <c r="E69" s="2">
        <v>1</v>
      </c>
      <c r="F69" s="4">
        <v>1</v>
      </c>
      <c r="G69" s="16">
        <v>0</v>
      </c>
      <c r="H69" s="2">
        <v>0</v>
      </c>
      <c r="I69" s="2">
        <v>0</v>
      </c>
      <c r="J69" s="4">
        <v>0</v>
      </c>
      <c r="K69" s="16">
        <v>1</v>
      </c>
      <c r="L69" s="2">
        <v>0</v>
      </c>
      <c r="M69" s="2">
        <v>3</v>
      </c>
      <c r="N69" s="4">
        <v>0</v>
      </c>
      <c r="O69" s="16">
        <v>0</v>
      </c>
      <c r="P69" s="2">
        <v>0</v>
      </c>
      <c r="Q69" s="2">
        <v>31</v>
      </c>
      <c r="R69" s="4">
        <v>0</v>
      </c>
      <c r="S69" s="16">
        <v>1</v>
      </c>
      <c r="T69" s="2">
        <v>0</v>
      </c>
      <c r="U69" s="2">
        <v>2</v>
      </c>
      <c r="V69" s="4">
        <f t="shared" si="0"/>
        <v>1</v>
      </c>
      <c r="W69" s="16">
        <f t="shared" si="1"/>
        <v>39</v>
      </c>
      <c r="X69" s="43">
        <v>40</v>
      </c>
    </row>
    <row r="70" spans="1:24">
      <c r="A70" s="10" t="s">
        <v>172</v>
      </c>
      <c r="B70" s="20" t="s">
        <v>37</v>
      </c>
      <c r="C70" s="11">
        <v>7</v>
      </c>
      <c r="D70" s="2">
        <v>0</v>
      </c>
      <c r="E70" s="2">
        <v>0</v>
      </c>
      <c r="F70" s="4">
        <v>1</v>
      </c>
      <c r="G70" s="16">
        <v>0</v>
      </c>
      <c r="H70" s="2">
        <v>0</v>
      </c>
      <c r="I70" s="2">
        <v>0</v>
      </c>
      <c r="J70" s="4">
        <v>0</v>
      </c>
      <c r="K70" s="16">
        <v>0</v>
      </c>
      <c r="L70" s="2">
        <v>1</v>
      </c>
      <c r="M70" s="2">
        <v>1</v>
      </c>
      <c r="N70" s="4">
        <v>0</v>
      </c>
      <c r="O70" s="16">
        <v>0</v>
      </c>
      <c r="P70" s="2">
        <v>7</v>
      </c>
      <c r="Q70" s="2">
        <v>17</v>
      </c>
      <c r="R70" s="4">
        <v>0</v>
      </c>
      <c r="S70" s="16">
        <v>0</v>
      </c>
      <c r="T70" s="2">
        <v>3</v>
      </c>
      <c r="U70" s="2">
        <v>1</v>
      </c>
      <c r="V70" s="4">
        <f t="shared" si="0"/>
        <v>12</v>
      </c>
      <c r="W70" s="16">
        <f t="shared" si="1"/>
        <v>19</v>
      </c>
      <c r="X70" s="43">
        <v>31</v>
      </c>
    </row>
    <row r="71" spans="1:24">
      <c r="A71" s="10" t="s">
        <v>173</v>
      </c>
      <c r="B71" s="20" t="s">
        <v>38</v>
      </c>
      <c r="C71" s="11">
        <v>7</v>
      </c>
      <c r="D71" s="2">
        <v>0</v>
      </c>
      <c r="E71" s="2">
        <v>1</v>
      </c>
      <c r="F71" s="4">
        <v>0</v>
      </c>
      <c r="G71" s="16">
        <v>0</v>
      </c>
      <c r="H71" s="2">
        <v>0</v>
      </c>
      <c r="I71" s="2">
        <v>0</v>
      </c>
      <c r="J71" s="4">
        <v>0</v>
      </c>
      <c r="K71" s="16">
        <v>0</v>
      </c>
      <c r="L71" s="2">
        <v>10</v>
      </c>
      <c r="M71" s="2">
        <v>21</v>
      </c>
      <c r="N71" s="4">
        <v>0</v>
      </c>
      <c r="O71" s="16">
        <v>0</v>
      </c>
      <c r="P71" s="2">
        <v>9</v>
      </c>
      <c r="Q71" s="2">
        <v>25</v>
      </c>
      <c r="R71" s="4">
        <v>0</v>
      </c>
      <c r="S71" s="16">
        <v>2</v>
      </c>
      <c r="T71" s="2">
        <v>1</v>
      </c>
      <c r="U71" s="2">
        <v>1</v>
      </c>
      <c r="V71" s="4">
        <f t="shared" ref="V71:V116" si="2">SUMIF($D$2:$U$2,"Men",D71:U71)</f>
        <v>20</v>
      </c>
      <c r="W71" s="16">
        <f t="shared" ref="W71:W116" si="3">SUMIF($D$2:$U$2,"Women",D71:U71)</f>
        <v>50</v>
      </c>
      <c r="X71" s="43">
        <v>70</v>
      </c>
    </row>
    <row r="72" spans="1:24">
      <c r="A72" s="10" t="s">
        <v>167</v>
      </c>
      <c r="B72" s="20" t="s">
        <v>39</v>
      </c>
      <c r="C72" s="11">
        <v>7</v>
      </c>
      <c r="D72" s="2">
        <v>0</v>
      </c>
      <c r="E72" s="2">
        <v>0</v>
      </c>
      <c r="F72" s="4">
        <v>0</v>
      </c>
      <c r="G72" s="16">
        <v>0</v>
      </c>
      <c r="H72" s="2">
        <v>0</v>
      </c>
      <c r="I72" s="2">
        <v>0</v>
      </c>
      <c r="J72" s="4">
        <v>0</v>
      </c>
      <c r="K72" s="16">
        <v>1</v>
      </c>
      <c r="L72" s="2">
        <v>0</v>
      </c>
      <c r="M72" s="2">
        <v>7</v>
      </c>
      <c r="N72" s="4">
        <v>0</v>
      </c>
      <c r="O72" s="16">
        <v>1</v>
      </c>
      <c r="P72" s="2">
        <v>3</v>
      </c>
      <c r="Q72" s="2">
        <v>18</v>
      </c>
      <c r="R72" s="4">
        <v>0</v>
      </c>
      <c r="S72" s="16">
        <v>1</v>
      </c>
      <c r="T72" s="2">
        <v>0</v>
      </c>
      <c r="U72" s="2">
        <v>2</v>
      </c>
      <c r="V72" s="4">
        <f t="shared" si="2"/>
        <v>3</v>
      </c>
      <c r="W72" s="16">
        <f t="shared" si="3"/>
        <v>30</v>
      </c>
      <c r="X72" s="43">
        <v>33</v>
      </c>
    </row>
    <row r="73" spans="1:24">
      <c r="A73" s="10" t="s">
        <v>125</v>
      </c>
      <c r="B73" s="20" t="s">
        <v>40</v>
      </c>
      <c r="C73" s="11">
        <v>7</v>
      </c>
      <c r="D73" s="2">
        <v>0</v>
      </c>
      <c r="E73" s="2">
        <v>0</v>
      </c>
      <c r="F73" s="4">
        <v>0</v>
      </c>
      <c r="G73" s="16">
        <v>0</v>
      </c>
      <c r="H73" s="2">
        <v>0</v>
      </c>
      <c r="I73" s="2">
        <v>0</v>
      </c>
      <c r="J73" s="4">
        <v>0</v>
      </c>
      <c r="K73" s="16">
        <v>0</v>
      </c>
      <c r="L73" s="2">
        <v>0</v>
      </c>
      <c r="M73" s="2">
        <v>1</v>
      </c>
      <c r="N73" s="4">
        <v>0</v>
      </c>
      <c r="O73" s="16">
        <v>0</v>
      </c>
      <c r="P73" s="2">
        <v>1</v>
      </c>
      <c r="Q73" s="2">
        <v>11</v>
      </c>
      <c r="R73" s="4">
        <v>0</v>
      </c>
      <c r="S73" s="16">
        <v>0</v>
      </c>
      <c r="T73" s="2">
        <v>0</v>
      </c>
      <c r="U73" s="2">
        <v>1</v>
      </c>
      <c r="V73" s="4">
        <f t="shared" si="2"/>
        <v>1</v>
      </c>
      <c r="W73" s="16">
        <f t="shared" si="3"/>
        <v>13</v>
      </c>
      <c r="X73" s="43">
        <v>14</v>
      </c>
    </row>
    <row r="74" spans="1:24">
      <c r="A74" s="10" t="s">
        <v>174</v>
      </c>
      <c r="B74" s="20" t="s">
        <v>41</v>
      </c>
      <c r="C74" s="11">
        <v>7</v>
      </c>
      <c r="D74" s="2">
        <v>0</v>
      </c>
      <c r="E74" s="2">
        <v>0</v>
      </c>
      <c r="F74" s="4">
        <v>0</v>
      </c>
      <c r="G74" s="16">
        <v>0</v>
      </c>
      <c r="H74" s="2">
        <v>0</v>
      </c>
      <c r="I74" s="2">
        <v>0</v>
      </c>
      <c r="J74" s="4">
        <v>0</v>
      </c>
      <c r="K74" s="16">
        <v>0</v>
      </c>
      <c r="L74" s="2">
        <v>0</v>
      </c>
      <c r="M74" s="2">
        <v>0</v>
      </c>
      <c r="N74" s="4">
        <v>0</v>
      </c>
      <c r="O74" s="16">
        <v>0</v>
      </c>
      <c r="P74" s="2">
        <v>0</v>
      </c>
      <c r="Q74" s="2">
        <v>6</v>
      </c>
      <c r="R74" s="4">
        <v>0</v>
      </c>
      <c r="S74" s="16">
        <v>0</v>
      </c>
      <c r="T74" s="2">
        <v>0</v>
      </c>
      <c r="U74" s="2">
        <v>0</v>
      </c>
      <c r="V74" s="4">
        <f t="shared" si="2"/>
        <v>0</v>
      </c>
      <c r="W74" s="16">
        <f t="shared" si="3"/>
        <v>6</v>
      </c>
      <c r="X74" s="43">
        <v>6</v>
      </c>
    </row>
    <row r="75" spans="1:24">
      <c r="A75" s="10" t="s">
        <v>175</v>
      </c>
      <c r="B75" s="20" t="s">
        <v>42</v>
      </c>
      <c r="C75" s="11">
        <v>7</v>
      </c>
      <c r="D75" s="2">
        <v>0</v>
      </c>
      <c r="E75" s="2">
        <v>2</v>
      </c>
      <c r="F75" s="4">
        <v>1</v>
      </c>
      <c r="G75" s="16">
        <v>1</v>
      </c>
      <c r="H75" s="2">
        <v>0</v>
      </c>
      <c r="I75" s="2">
        <v>0</v>
      </c>
      <c r="J75" s="4">
        <v>0</v>
      </c>
      <c r="K75" s="16">
        <v>1</v>
      </c>
      <c r="L75" s="2">
        <v>1</v>
      </c>
      <c r="M75" s="2">
        <v>6</v>
      </c>
      <c r="N75" s="4">
        <v>0</v>
      </c>
      <c r="O75" s="16">
        <v>0</v>
      </c>
      <c r="P75" s="2">
        <v>5</v>
      </c>
      <c r="Q75" s="2">
        <v>7</v>
      </c>
      <c r="R75" s="4">
        <v>0</v>
      </c>
      <c r="S75" s="16">
        <v>0</v>
      </c>
      <c r="T75" s="2">
        <v>0</v>
      </c>
      <c r="U75" s="2">
        <v>1</v>
      </c>
      <c r="V75" s="4">
        <f t="shared" si="2"/>
        <v>7</v>
      </c>
      <c r="W75" s="16">
        <f t="shared" si="3"/>
        <v>18</v>
      </c>
      <c r="X75" s="43">
        <v>25</v>
      </c>
    </row>
    <row r="76" spans="1:24">
      <c r="A76" s="10" t="s">
        <v>130</v>
      </c>
      <c r="B76" s="20" t="s">
        <v>43</v>
      </c>
      <c r="C76" s="11">
        <v>7</v>
      </c>
      <c r="D76" s="2">
        <v>12</v>
      </c>
      <c r="E76" s="2">
        <v>4</v>
      </c>
      <c r="F76" s="4">
        <v>0</v>
      </c>
      <c r="G76" s="16">
        <v>1</v>
      </c>
      <c r="H76" s="2">
        <v>0</v>
      </c>
      <c r="I76" s="2">
        <v>0</v>
      </c>
      <c r="J76" s="4">
        <v>0</v>
      </c>
      <c r="K76" s="16">
        <v>0</v>
      </c>
      <c r="L76" s="2">
        <v>0</v>
      </c>
      <c r="M76" s="2">
        <v>0</v>
      </c>
      <c r="N76" s="4">
        <v>0</v>
      </c>
      <c r="O76" s="16">
        <v>0</v>
      </c>
      <c r="P76" s="2">
        <v>19</v>
      </c>
      <c r="Q76" s="2">
        <v>5</v>
      </c>
      <c r="R76" s="4">
        <v>0</v>
      </c>
      <c r="S76" s="16">
        <v>0</v>
      </c>
      <c r="T76" s="2">
        <v>2</v>
      </c>
      <c r="U76" s="2">
        <v>0</v>
      </c>
      <c r="V76" s="4">
        <f t="shared" si="2"/>
        <v>33</v>
      </c>
      <c r="W76" s="16">
        <f t="shared" si="3"/>
        <v>10</v>
      </c>
      <c r="X76" s="43">
        <v>43</v>
      </c>
    </row>
    <row r="77" spans="1:24">
      <c r="A77" s="10" t="s">
        <v>132</v>
      </c>
      <c r="B77" s="20" t="s">
        <v>44</v>
      </c>
      <c r="C77" s="11">
        <v>7</v>
      </c>
      <c r="D77" s="2">
        <v>9</v>
      </c>
      <c r="E77" s="2">
        <v>7</v>
      </c>
      <c r="F77" s="4">
        <v>1</v>
      </c>
      <c r="G77" s="16">
        <v>0</v>
      </c>
      <c r="H77" s="2">
        <v>0</v>
      </c>
      <c r="I77" s="2">
        <v>0</v>
      </c>
      <c r="J77" s="4">
        <v>0</v>
      </c>
      <c r="K77" s="16">
        <v>1</v>
      </c>
      <c r="L77" s="2">
        <v>0</v>
      </c>
      <c r="M77" s="2">
        <v>0</v>
      </c>
      <c r="N77" s="4">
        <v>0</v>
      </c>
      <c r="O77" s="16">
        <v>0</v>
      </c>
      <c r="P77" s="2">
        <v>14</v>
      </c>
      <c r="Q77" s="2">
        <v>1</v>
      </c>
      <c r="R77" s="4">
        <v>1</v>
      </c>
      <c r="S77" s="16">
        <v>0</v>
      </c>
      <c r="T77" s="2">
        <v>1</v>
      </c>
      <c r="U77" s="2">
        <v>0</v>
      </c>
      <c r="V77" s="4">
        <f t="shared" si="2"/>
        <v>26</v>
      </c>
      <c r="W77" s="16">
        <f t="shared" si="3"/>
        <v>9</v>
      </c>
      <c r="X77" s="43">
        <v>35</v>
      </c>
    </row>
    <row r="78" spans="1:24">
      <c r="A78" s="10" t="s">
        <v>133</v>
      </c>
      <c r="B78" s="20" t="s">
        <v>45</v>
      </c>
      <c r="C78" s="11">
        <v>7</v>
      </c>
      <c r="D78" s="2">
        <v>10</v>
      </c>
      <c r="E78" s="2">
        <v>1</v>
      </c>
      <c r="F78" s="4">
        <v>2</v>
      </c>
      <c r="G78" s="16">
        <v>0</v>
      </c>
      <c r="H78" s="2">
        <v>0</v>
      </c>
      <c r="I78" s="2">
        <v>0</v>
      </c>
      <c r="J78" s="4">
        <v>0</v>
      </c>
      <c r="K78" s="16">
        <v>0</v>
      </c>
      <c r="L78" s="2">
        <v>1</v>
      </c>
      <c r="M78" s="2">
        <v>0</v>
      </c>
      <c r="N78" s="4">
        <v>0</v>
      </c>
      <c r="O78" s="16">
        <v>0</v>
      </c>
      <c r="P78" s="2">
        <v>5</v>
      </c>
      <c r="Q78" s="2">
        <v>1</v>
      </c>
      <c r="R78" s="4">
        <v>0</v>
      </c>
      <c r="S78" s="16">
        <v>0</v>
      </c>
      <c r="T78" s="2">
        <v>0</v>
      </c>
      <c r="U78" s="2">
        <v>0</v>
      </c>
      <c r="V78" s="4">
        <f t="shared" si="2"/>
        <v>18</v>
      </c>
      <c r="W78" s="16">
        <f t="shared" si="3"/>
        <v>2</v>
      </c>
      <c r="X78" s="43">
        <v>20</v>
      </c>
    </row>
    <row r="79" spans="1:24">
      <c r="A79" s="10" t="s">
        <v>134</v>
      </c>
      <c r="B79" s="20" t="s">
        <v>46</v>
      </c>
      <c r="C79" s="11">
        <v>7</v>
      </c>
      <c r="D79" s="2">
        <v>16</v>
      </c>
      <c r="E79" s="2">
        <v>5</v>
      </c>
      <c r="F79" s="4">
        <v>0</v>
      </c>
      <c r="G79" s="16">
        <v>1</v>
      </c>
      <c r="H79" s="2">
        <v>0</v>
      </c>
      <c r="I79" s="2">
        <v>0</v>
      </c>
      <c r="J79" s="4">
        <v>1</v>
      </c>
      <c r="K79" s="16">
        <v>0</v>
      </c>
      <c r="L79" s="2">
        <v>1</v>
      </c>
      <c r="M79" s="2">
        <v>1</v>
      </c>
      <c r="N79" s="4">
        <v>0</v>
      </c>
      <c r="O79" s="16">
        <v>0</v>
      </c>
      <c r="P79" s="2">
        <v>2</v>
      </c>
      <c r="Q79" s="2">
        <v>1</v>
      </c>
      <c r="R79" s="4">
        <v>0</v>
      </c>
      <c r="S79" s="16">
        <v>0</v>
      </c>
      <c r="T79" s="2">
        <v>0</v>
      </c>
      <c r="U79" s="2">
        <v>0</v>
      </c>
      <c r="V79" s="4">
        <f t="shared" si="2"/>
        <v>20</v>
      </c>
      <c r="W79" s="16">
        <f t="shared" si="3"/>
        <v>8</v>
      </c>
      <c r="X79" s="43">
        <v>28</v>
      </c>
    </row>
    <row r="80" spans="1:24">
      <c r="A80" s="10" t="s">
        <v>138</v>
      </c>
      <c r="B80" s="20" t="s">
        <v>47</v>
      </c>
      <c r="C80" s="11">
        <v>7</v>
      </c>
      <c r="D80" s="2">
        <v>0</v>
      </c>
      <c r="E80" s="2">
        <v>3</v>
      </c>
      <c r="F80" s="4">
        <v>0</v>
      </c>
      <c r="G80" s="16">
        <v>1</v>
      </c>
      <c r="H80" s="2">
        <v>0</v>
      </c>
      <c r="I80" s="2">
        <v>0</v>
      </c>
      <c r="J80" s="4">
        <v>0</v>
      </c>
      <c r="K80" s="16">
        <v>0</v>
      </c>
      <c r="L80" s="2">
        <v>1</v>
      </c>
      <c r="M80" s="2">
        <v>5</v>
      </c>
      <c r="N80" s="4">
        <v>0</v>
      </c>
      <c r="O80" s="16">
        <v>0</v>
      </c>
      <c r="P80" s="2">
        <v>6</v>
      </c>
      <c r="Q80" s="2">
        <v>18</v>
      </c>
      <c r="R80" s="4">
        <v>0</v>
      </c>
      <c r="S80" s="16">
        <v>1</v>
      </c>
      <c r="T80" s="2">
        <v>0</v>
      </c>
      <c r="U80" s="2">
        <v>3</v>
      </c>
      <c r="V80" s="4">
        <f t="shared" si="2"/>
        <v>7</v>
      </c>
      <c r="W80" s="16">
        <f t="shared" si="3"/>
        <v>31</v>
      </c>
      <c r="X80" s="43">
        <v>38</v>
      </c>
    </row>
    <row r="81" spans="1:24">
      <c r="A81" s="10" t="s">
        <v>185</v>
      </c>
      <c r="B81" s="20" t="s">
        <v>48</v>
      </c>
      <c r="C81" s="11">
        <v>7</v>
      </c>
      <c r="D81" s="2">
        <v>0</v>
      </c>
      <c r="E81" s="2">
        <v>1</v>
      </c>
      <c r="F81" s="4">
        <v>1</v>
      </c>
      <c r="G81" s="16">
        <v>0</v>
      </c>
      <c r="H81" s="2">
        <v>0</v>
      </c>
      <c r="I81" s="2">
        <v>0</v>
      </c>
      <c r="J81" s="4">
        <v>0</v>
      </c>
      <c r="K81" s="16">
        <v>0</v>
      </c>
      <c r="L81" s="2">
        <v>0</v>
      </c>
      <c r="M81" s="2">
        <v>3</v>
      </c>
      <c r="N81" s="4">
        <v>0</v>
      </c>
      <c r="O81" s="16">
        <v>0</v>
      </c>
      <c r="P81" s="2">
        <v>2</v>
      </c>
      <c r="Q81" s="2">
        <v>1</v>
      </c>
      <c r="R81" s="4">
        <v>0</v>
      </c>
      <c r="S81" s="16">
        <v>0</v>
      </c>
      <c r="T81" s="2">
        <v>0</v>
      </c>
      <c r="U81" s="2">
        <v>0</v>
      </c>
      <c r="V81" s="4">
        <f t="shared" si="2"/>
        <v>3</v>
      </c>
      <c r="W81" s="16">
        <f t="shared" si="3"/>
        <v>5</v>
      </c>
      <c r="X81" s="43">
        <v>8</v>
      </c>
    </row>
    <row r="82" spans="1:24">
      <c r="A82" s="10" t="s">
        <v>139</v>
      </c>
      <c r="B82" s="20" t="s">
        <v>49</v>
      </c>
      <c r="C82" s="11">
        <v>7</v>
      </c>
      <c r="D82" s="2">
        <v>0</v>
      </c>
      <c r="E82" s="2">
        <v>1</v>
      </c>
      <c r="F82" s="4">
        <v>1</v>
      </c>
      <c r="G82" s="16">
        <v>1</v>
      </c>
      <c r="H82" s="2">
        <v>0</v>
      </c>
      <c r="I82" s="2">
        <v>0</v>
      </c>
      <c r="J82" s="4">
        <v>0</v>
      </c>
      <c r="K82" s="16">
        <v>0</v>
      </c>
      <c r="L82" s="2">
        <v>4</v>
      </c>
      <c r="M82" s="2">
        <v>0</v>
      </c>
      <c r="N82" s="4">
        <v>0</v>
      </c>
      <c r="O82" s="16">
        <v>0</v>
      </c>
      <c r="P82" s="2">
        <v>17</v>
      </c>
      <c r="Q82" s="2">
        <v>28</v>
      </c>
      <c r="R82" s="4">
        <v>0</v>
      </c>
      <c r="S82" s="16">
        <v>1</v>
      </c>
      <c r="T82" s="2">
        <v>0</v>
      </c>
      <c r="U82" s="2">
        <v>0</v>
      </c>
      <c r="V82" s="4">
        <f t="shared" si="2"/>
        <v>22</v>
      </c>
      <c r="W82" s="16">
        <f t="shared" si="3"/>
        <v>31</v>
      </c>
      <c r="X82" s="43">
        <v>53</v>
      </c>
    </row>
    <row r="83" spans="1:24">
      <c r="A83" s="10" t="s">
        <v>140</v>
      </c>
      <c r="B83" s="20" t="s">
        <v>50</v>
      </c>
      <c r="C83" s="11">
        <v>7</v>
      </c>
      <c r="D83" s="2">
        <v>6</v>
      </c>
      <c r="E83" s="2">
        <v>1</v>
      </c>
      <c r="F83" s="4">
        <v>0</v>
      </c>
      <c r="G83" s="16">
        <v>0</v>
      </c>
      <c r="H83" s="2">
        <v>0</v>
      </c>
      <c r="I83" s="2">
        <v>0</v>
      </c>
      <c r="J83" s="4">
        <v>0</v>
      </c>
      <c r="K83" s="16">
        <v>0</v>
      </c>
      <c r="L83" s="2">
        <v>0</v>
      </c>
      <c r="M83" s="2">
        <v>1</v>
      </c>
      <c r="N83" s="4">
        <v>0</v>
      </c>
      <c r="O83" s="16">
        <v>0</v>
      </c>
      <c r="P83" s="2">
        <v>9</v>
      </c>
      <c r="Q83" s="2">
        <v>7</v>
      </c>
      <c r="R83" s="4">
        <v>0</v>
      </c>
      <c r="S83" s="16">
        <v>0</v>
      </c>
      <c r="T83" s="2">
        <v>0</v>
      </c>
      <c r="U83" s="2">
        <v>1</v>
      </c>
      <c r="V83" s="4">
        <f t="shared" si="2"/>
        <v>15</v>
      </c>
      <c r="W83" s="16">
        <f t="shared" si="3"/>
        <v>10</v>
      </c>
      <c r="X83" s="43">
        <v>25</v>
      </c>
    </row>
    <row r="84" spans="1:24">
      <c r="A84" s="12" t="s">
        <v>141</v>
      </c>
      <c r="B84" s="19" t="s">
        <v>99</v>
      </c>
      <c r="C84" s="11">
        <v>7</v>
      </c>
      <c r="D84" s="2">
        <v>3</v>
      </c>
      <c r="E84" s="2">
        <v>2</v>
      </c>
      <c r="F84" s="4">
        <v>1</v>
      </c>
      <c r="G84" s="16">
        <v>2</v>
      </c>
      <c r="H84" s="2">
        <v>0</v>
      </c>
      <c r="I84" s="2">
        <v>0</v>
      </c>
      <c r="J84" s="4">
        <v>0</v>
      </c>
      <c r="K84" s="16">
        <v>0</v>
      </c>
      <c r="L84" s="2">
        <v>1</v>
      </c>
      <c r="M84" s="2">
        <v>4</v>
      </c>
      <c r="N84" s="4">
        <v>0</v>
      </c>
      <c r="O84" s="16">
        <v>0</v>
      </c>
      <c r="P84" s="2">
        <v>8</v>
      </c>
      <c r="Q84" s="2">
        <v>7</v>
      </c>
      <c r="R84" s="4">
        <v>0</v>
      </c>
      <c r="S84" s="16">
        <v>1</v>
      </c>
      <c r="T84" s="2">
        <v>0</v>
      </c>
      <c r="U84" s="2">
        <v>1</v>
      </c>
      <c r="V84" s="4">
        <f t="shared" si="2"/>
        <v>13</v>
      </c>
      <c r="W84" s="16">
        <f t="shared" si="3"/>
        <v>17</v>
      </c>
      <c r="X84" s="43">
        <v>30</v>
      </c>
    </row>
    <row r="85" spans="1:24">
      <c r="A85" s="12" t="s">
        <v>184</v>
      </c>
      <c r="B85" s="19" t="s">
        <v>100</v>
      </c>
      <c r="C85" s="11">
        <v>7</v>
      </c>
      <c r="D85" s="2">
        <v>8</v>
      </c>
      <c r="E85" s="2">
        <v>3</v>
      </c>
      <c r="F85" s="4">
        <v>3</v>
      </c>
      <c r="G85" s="16">
        <v>2</v>
      </c>
      <c r="H85" s="2">
        <v>0</v>
      </c>
      <c r="I85" s="2">
        <v>0</v>
      </c>
      <c r="J85" s="4">
        <v>0</v>
      </c>
      <c r="K85" s="16">
        <v>1</v>
      </c>
      <c r="L85" s="2">
        <v>10</v>
      </c>
      <c r="M85" s="2">
        <v>11</v>
      </c>
      <c r="N85" s="4">
        <v>0</v>
      </c>
      <c r="O85" s="16">
        <v>0</v>
      </c>
      <c r="P85" s="2">
        <v>46</v>
      </c>
      <c r="Q85" s="2">
        <v>33</v>
      </c>
      <c r="R85" s="4">
        <v>0</v>
      </c>
      <c r="S85" s="16">
        <v>3</v>
      </c>
      <c r="T85" s="2">
        <v>6</v>
      </c>
      <c r="U85" s="2">
        <v>3</v>
      </c>
      <c r="V85" s="4">
        <f t="shared" si="2"/>
        <v>73</v>
      </c>
      <c r="W85" s="16">
        <f t="shared" si="3"/>
        <v>56</v>
      </c>
      <c r="X85" s="43">
        <v>129</v>
      </c>
    </row>
    <row r="86" spans="1:24">
      <c r="A86" s="10" t="s">
        <v>145</v>
      </c>
      <c r="B86" s="20" t="s">
        <v>51</v>
      </c>
      <c r="C86" s="11">
        <v>7</v>
      </c>
      <c r="D86" s="2">
        <v>7</v>
      </c>
      <c r="E86" s="2">
        <v>5</v>
      </c>
      <c r="F86" s="4">
        <v>0</v>
      </c>
      <c r="G86" s="16">
        <v>0</v>
      </c>
      <c r="H86" s="2">
        <v>0</v>
      </c>
      <c r="I86" s="2">
        <v>0</v>
      </c>
      <c r="J86" s="4">
        <v>1</v>
      </c>
      <c r="K86" s="16">
        <v>0</v>
      </c>
      <c r="L86" s="2">
        <v>0</v>
      </c>
      <c r="M86" s="2">
        <v>0</v>
      </c>
      <c r="N86" s="4">
        <v>0</v>
      </c>
      <c r="O86" s="16">
        <v>0</v>
      </c>
      <c r="P86" s="2">
        <v>9</v>
      </c>
      <c r="Q86" s="2">
        <v>9</v>
      </c>
      <c r="R86" s="4">
        <v>3</v>
      </c>
      <c r="S86" s="16">
        <v>1</v>
      </c>
      <c r="T86" s="2">
        <v>0</v>
      </c>
      <c r="U86" s="2">
        <v>0</v>
      </c>
      <c r="V86" s="4">
        <f t="shared" si="2"/>
        <v>20</v>
      </c>
      <c r="W86" s="16">
        <f t="shared" si="3"/>
        <v>15</v>
      </c>
      <c r="X86" s="43">
        <v>35</v>
      </c>
    </row>
    <row r="87" spans="1:24">
      <c r="A87" s="12" t="s">
        <v>147</v>
      </c>
      <c r="B87" s="19" t="s">
        <v>101</v>
      </c>
      <c r="C87" s="11">
        <v>7</v>
      </c>
      <c r="D87" s="2">
        <v>0</v>
      </c>
      <c r="E87" s="2">
        <v>1</v>
      </c>
      <c r="F87" s="4">
        <v>1</v>
      </c>
      <c r="G87" s="16">
        <v>6</v>
      </c>
      <c r="H87" s="2">
        <v>0</v>
      </c>
      <c r="I87" s="2">
        <v>0</v>
      </c>
      <c r="J87" s="4">
        <v>1</v>
      </c>
      <c r="K87" s="16">
        <v>1</v>
      </c>
      <c r="L87" s="2">
        <v>0</v>
      </c>
      <c r="M87" s="2">
        <v>6</v>
      </c>
      <c r="N87" s="4">
        <v>0</v>
      </c>
      <c r="O87" s="16">
        <v>0</v>
      </c>
      <c r="P87" s="2">
        <v>11</v>
      </c>
      <c r="Q87" s="2">
        <v>37</v>
      </c>
      <c r="R87" s="4">
        <v>0</v>
      </c>
      <c r="S87" s="16">
        <v>1</v>
      </c>
      <c r="T87" s="2">
        <v>0</v>
      </c>
      <c r="U87" s="2">
        <v>1</v>
      </c>
      <c r="V87" s="4">
        <f t="shared" si="2"/>
        <v>13</v>
      </c>
      <c r="W87" s="16">
        <f t="shared" si="3"/>
        <v>53</v>
      </c>
      <c r="X87" s="43">
        <v>66</v>
      </c>
    </row>
    <row r="88" spans="1:24">
      <c r="A88" s="10" t="s">
        <v>148</v>
      </c>
      <c r="B88" s="20" t="s">
        <v>52</v>
      </c>
      <c r="C88" s="11">
        <v>7</v>
      </c>
      <c r="D88" s="2">
        <v>0</v>
      </c>
      <c r="E88" s="2">
        <v>0</v>
      </c>
      <c r="F88" s="4">
        <v>0</v>
      </c>
      <c r="G88" s="16">
        <v>1</v>
      </c>
      <c r="H88" s="2">
        <v>0</v>
      </c>
      <c r="I88" s="2">
        <v>0</v>
      </c>
      <c r="J88" s="4">
        <v>0</v>
      </c>
      <c r="K88" s="16">
        <v>0</v>
      </c>
      <c r="L88" s="2">
        <v>6</v>
      </c>
      <c r="M88" s="2">
        <v>6</v>
      </c>
      <c r="N88" s="4">
        <v>0</v>
      </c>
      <c r="O88" s="16">
        <v>0</v>
      </c>
      <c r="P88" s="2">
        <v>6</v>
      </c>
      <c r="Q88" s="2">
        <v>12</v>
      </c>
      <c r="R88" s="4">
        <v>0</v>
      </c>
      <c r="S88" s="16">
        <v>0</v>
      </c>
      <c r="T88" s="2">
        <v>0</v>
      </c>
      <c r="U88" s="2">
        <v>0</v>
      </c>
      <c r="V88" s="4">
        <f t="shared" si="2"/>
        <v>12</v>
      </c>
      <c r="W88" s="16">
        <f t="shared" si="3"/>
        <v>19</v>
      </c>
      <c r="X88" s="43">
        <v>31</v>
      </c>
    </row>
    <row r="89" spans="1:24">
      <c r="A89" s="10" t="s">
        <v>183</v>
      </c>
      <c r="B89" s="20" t="s">
        <v>53</v>
      </c>
      <c r="C89" s="11">
        <v>7</v>
      </c>
      <c r="D89" s="2">
        <v>2</v>
      </c>
      <c r="E89" s="2">
        <v>2</v>
      </c>
      <c r="F89" s="4">
        <v>1</v>
      </c>
      <c r="G89" s="16">
        <v>1</v>
      </c>
      <c r="H89" s="2">
        <v>0</v>
      </c>
      <c r="I89" s="2">
        <v>0</v>
      </c>
      <c r="J89" s="4">
        <v>0</v>
      </c>
      <c r="K89" s="16">
        <v>0</v>
      </c>
      <c r="L89" s="2">
        <v>13</v>
      </c>
      <c r="M89" s="2">
        <v>10</v>
      </c>
      <c r="N89" s="4">
        <v>0</v>
      </c>
      <c r="O89" s="16">
        <v>0</v>
      </c>
      <c r="P89" s="2">
        <v>8</v>
      </c>
      <c r="Q89" s="2">
        <v>16</v>
      </c>
      <c r="R89" s="4">
        <v>2</v>
      </c>
      <c r="S89" s="16">
        <v>2</v>
      </c>
      <c r="T89" s="2">
        <v>0</v>
      </c>
      <c r="U89" s="2">
        <v>3</v>
      </c>
      <c r="V89" s="4">
        <f t="shared" si="2"/>
        <v>26</v>
      </c>
      <c r="W89" s="16">
        <f t="shared" si="3"/>
        <v>34</v>
      </c>
      <c r="X89" s="43">
        <v>60</v>
      </c>
    </row>
    <row r="90" spans="1:24">
      <c r="A90" s="10" t="s">
        <v>149</v>
      </c>
      <c r="B90" s="20" t="s">
        <v>54</v>
      </c>
      <c r="C90" s="11">
        <v>7</v>
      </c>
      <c r="D90" s="2">
        <v>1</v>
      </c>
      <c r="E90" s="2">
        <v>1</v>
      </c>
      <c r="F90" s="4">
        <v>2</v>
      </c>
      <c r="G90" s="16">
        <v>3</v>
      </c>
      <c r="H90" s="2">
        <v>0</v>
      </c>
      <c r="I90" s="2">
        <v>0</v>
      </c>
      <c r="J90" s="4">
        <v>1</v>
      </c>
      <c r="K90" s="16">
        <v>0</v>
      </c>
      <c r="L90" s="2">
        <v>0</v>
      </c>
      <c r="M90" s="2">
        <v>6</v>
      </c>
      <c r="N90" s="4">
        <v>0</v>
      </c>
      <c r="O90" s="16">
        <v>0</v>
      </c>
      <c r="P90" s="2">
        <v>3</v>
      </c>
      <c r="Q90" s="2">
        <v>31</v>
      </c>
      <c r="R90" s="4">
        <v>1</v>
      </c>
      <c r="S90" s="16">
        <v>1</v>
      </c>
      <c r="T90" s="2">
        <v>1</v>
      </c>
      <c r="U90" s="2">
        <v>1</v>
      </c>
      <c r="V90" s="4">
        <f t="shared" si="2"/>
        <v>9</v>
      </c>
      <c r="W90" s="16">
        <f t="shared" si="3"/>
        <v>43</v>
      </c>
      <c r="X90" s="43">
        <v>52</v>
      </c>
    </row>
    <row r="91" spans="1:24">
      <c r="A91" s="10" t="s">
        <v>153</v>
      </c>
      <c r="B91" s="20" t="s">
        <v>55</v>
      </c>
      <c r="C91" s="11">
        <v>7</v>
      </c>
      <c r="D91" s="2">
        <v>0</v>
      </c>
      <c r="E91" s="2">
        <v>2</v>
      </c>
      <c r="F91" s="4">
        <v>0</v>
      </c>
      <c r="G91" s="16">
        <v>1</v>
      </c>
      <c r="H91" s="2">
        <v>0</v>
      </c>
      <c r="I91" s="2">
        <v>0</v>
      </c>
      <c r="J91" s="4">
        <v>0</v>
      </c>
      <c r="K91" s="16">
        <v>0</v>
      </c>
      <c r="L91" s="2">
        <v>0</v>
      </c>
      <c r="M91" s="2">
        <v>0</v>
      </c>
      <c r="N91" s="4">
        <v>0</v>
      </c>
      <c r="O91" s="16">
        <v>0</v>
      </c>
      <c r="P91" s="2">
        <v>6</v>
      </c>
      <c r="Q91" s="2">
        <v>8</v>
      </c>
      <c r="R91" s="4">
        <v>0</v>
      </c>
      <c r="S91" s="16">
        <v>1</v>
      </c>
      <c r="T91" s="2">
        <v>0</v>
      </c>
      <c r="U91" s="2">
        <v>0</v>
      </c>
      <c r="V91" s="4">
        <f t="shared" si="2"/>
        <v>6</v>
      </c>
      <c r="W91" s="16">
        <f t="shared" si="3"/>
        <v>12</v>
      </c>
      <c r="X91" s="43">
        <v>18</v>
      </c>
    </row>
    <row r="92" spans="1:24">
      <c r="A92" s="10" t="s">
        <v>155</v>
      </c>
      <c r="B92" s="20" t="s">
        <v>56</v>
      </c>
      <c r="C92" s="11">
        <v>7</v>
      </c>
      <c r="D92" s="2">
        <v>0</v>
      </c>
      <c r="E92" s="2">
        <v>0</v>
      </c>
      <c r="F92" s="4">
        <v>0</v>
      </c>
      <c r="G92" s="16">
        <v>2</v>
      </c>
      <c r="H92" s="2">
        <v>0</v>
      </c>
      <c r="I92" s="2">
        <v>0</v>
      </c>
      <c r="J92" s="4">
        <v>0</v>
      </c>
      <c r="K92" s="16">
        <v>0</v>
      </c>
      <c r="L92" s="2">
        <v>2</v>
      </c>
      <c r="M92" s="2">
        <v>1</v>
      </c>
      <c r="N92" s="4">
        <v>0</v>
      </c>
      <c r="O92" s="16">
        <v>0</v>
      </c>
      <c r="P92" s="2">
        <v>2</v>
      </c>
      <c r="Q92" s="2">
        <v>7</v>
      </c>
      <c r="R92" s="4">
        <v>1</v>
      </c>
      <c r="S92" s="16">
        <v>0</v>
      </c>
      <c r="T92" s="2">
        <v>0</v>
      </c>
      <c r="U92" s="2">
        <v>0</v>
      </c>
      <c r="V92" s="4">
        <f t="shared" si="2"/>
        <v>5</v>
      </c>
      <c r="W92" s="16">
        <f t="shared" si="3"/>
        <v>10</v>
      </c>
      <c r="X92" s="43">
        <v>15</v>
      </c>
    </row>
    <row r="93" spans="1:24">
      <c r="A93" s="10" t="s">
        <v>158</v>
      </c>
      <c r="B93" s="20" t="s">
        <v>57</v>
      </c>
      <c r="C93" s="11">
        <v>7</v>
      </c>
      <c r="D93" s="2">
        <v>0</v>
      </c>
      <c r="E93" s="2">
        <v>0</v>
      </c>
      <c r="F93" s="4">
        <v>1</v>
      </c>
      <c r="G93" s="16">
        <v>0</v>
      </c>
      <c r="H93" s="2">
        <v>0</v>
      </c>
      <c r="I93" s="2">
        <v>0</v>
      </c>
      <c r="J93" s="4">
        <v>0</v>
      </c>
      <c r="K93" s="16">
        <v>0</v>
      </c>
      <c r="L93" s="2">
        <v>0</v>
      </c>
      <c r="M93" s="2">
        <v>0</v>
      </c>
      <c r="N93" s="4">
        <v>1</v>
      </c>
      <c r="O93" s="16">
        <v>0</v>
      </c>
      <c r="P93" s="2">
        <v>6</v>
      </c>
      <c r="Q93" s="2">
        <v>5</v>
      </c>
      <c r="R93" s="4">
        <v>1</v>
      </c>
      <c r="S93" s="16">
        <v>0</v>
      </c>
      <c r="T93" s="2">
        <v>0</v>
      </c>
      <c r="U93" s="2">
        <v>1</v>
      </c>
      <c r="V93" s="4">
        <f t="shared" si="2"/>
        <v>9</v>
      </c>
      <c r="W93" s="16">
        <f t="shared" si="3"/>
        <v>6</v>
      </c>
      <c r="X93" s="43">
        <v>15</v>
      </c>
    </row>
    <row r="94" spans="1:24">
      <c r="A94" s="10" t="s">
        <v>159</v>
      </c>
      <c r="B94" s="20" t="s">
        <v>58</v>
      </c>
      <c r="C94" s="11">
        <v>7</v>
      </c>
      <c r="D94" s="2">
        <v>0</v>
      </c>
      <c r="E94" s="2">
        <v>4</v>
      </c>
      <c r="F94" s="4">
        <v>0</v>
      </c>
      <c r="G94" s="16">
        <v>2</v>
      </c>
      <c r="H94" s="2">
        <v>0</v>
      </c>
      <c r="I94" s="2">
        <v>0</v>
      </c>
      <c r="J94" s="4">
        <v>0</v>
      </c>
      <c r="K94" s="16">
        <v>0</v>
      </c>
      <c r="L94" s="2">
        <v>1</v>
      </c>
      <c r="M94" s="2">
        <v>0</v>
      </c>
      <c r="N94" s="4">
        <v>0</v>
      </c>
      <c r="O94" s="16">
        <v>0</v>
      </c>
      <c r="P94" s="2">
        <v>13</v>
      </c>
      <c r="Q94" s="2">
        <v>6</v>
      </c>
      <c r="R94" s="4">
        <v>0</v>
      </c>
      <c r="S94" s="16">
        <v>0</v>
      </c>
      <c r="T94" s="2">
        <v>1</v>
      </c>
      <c r="U94" s="2">
        <v>1</v>
      </c>
      <c r="V94" s="4">
        <f t="shared" si="2"/>
        <v>15</v>
      </c>
      <c r="W94" s="16">
        <f t="shared" si="3"/>
        <v>13</v>
      </c>
      <c r="X94" s="43">
        <v>28</v>
      </c>
    </row>
    <row r="95" spans="1:24">
      <c r="A95" s="10" t="s">
        <v>160</v>
      </c>
      <c r="B95" s="20" t="s">
        <v>59</v>
      </c>
      <c r="C95" s="11">
        <v>7</v>
      </c>
      <c r="D95" s="2">
        <v>0</v>
      </c>
      <c r="E95" s="2">
        <v>0</v>
      </c>
      <c r="F95" s="4">
        <v>0</v>
      </c>
      <c r="G95" s="16">
        <v>0</v>
      </c>
      <c r="H95" s="2">
        <v>0</v>
      </c>
      <c r="I95" s="2">
        <v>0</v>
      </c>
      <c r="J95" s="4">
        <v>0</v>
      </c>
      <c r="K95" s="16">
        <v>1</v>
      </c>
      <c r="L95" s="2">
        <v>0</v>
      </c>
      <c r="M95" s="2">
        <v>0</v>
      </c>
      <c r="N95" s="4">
        <v>0</v>
      </c>
      <c r="O95" s="16">
        <v>0</v>
      </c>
      <c r="P95" s="2">
        <v>0</v>
      </c>
      <c r="Q95" s="2">
        <v>40</v>
      </c>
      <c r="R95" s="4">
        <v>0</v>
      </c>
      <c r="S95" s="16">
        <v>0</v>
      </c>
      <c r="T95" s="2">
        <v>0</v>
      </c>
      <c r="U95" s="2">
        <v>1</v>
      </c>
      <c r="V95" s="4">
        <f t="shared" si="2"/>
        <v>0</v>
      </c>
      <c r="W95" s="16">
        <f t="shared" si="3"/>
        <v>42</v>
      </c>
      <c r="X95" s="43">
        <v>42</v>
      </c>
    </row>
    <row r="96" spans="1:24">
      <c r="A96" s="10" t="s">
        <v>182</v>
      </c>
      <c r="B96" s="20" t="s">
        <v>60</v>
      </c>
      <c r="C96" s="11">
        <v>7</v>
      </c>
      <c r="D96" s="2">
        <v>0</v>
      </c>
      <c r="E96" s="2">
        <v>1</v>
      </c>
      <c r="F96" s="4">
        <v>0</v>
      </c>
      <c r="G96" s="16">
        <v>2</v>
      </c>
      <c r="H96" s="2">
        <v>0</v>
      </c>
      <c r="I96" s="2">
        <v>0</v>
      </c>
      <c r="J96" s="4">
        <v>2</v>
      </c>
      <c r="K96" s="16">
        <v>1</v>
      </c>
      <c r="L96" s="2">
        <v>4</v>
      </c>
      <c r="M96" s="2">
        <v>5</v>
      </c>
      <c r="N96" s="4">
        <v>0</v>
      </c>
      <c r="O96" s="16">
        <v>0</v>
      </c>
      <c r="P96" s="2">
        <v>3</v>
      </c>
      <c r="Q96" s="2">
        <v>35</v>
      </c>
      <c r="R96" s="4">
        <v>0</v>
      </c>
      <c r="S96" s="16">
        <v>0</v>
      </c>
      <c r="T96" s="2">
        <v>2</v>
      </c>
      <c r="U96" s="2">
        <v>3</v>
      </c>
      <c r="V96" s="4">
        <f t="shared" si="2"/>
        <v>11</v>
      </c>
      <c r="W96" s="16">
        <f t="shared" si="3"/>
        <v>47</v>
      </c>
      <c r="X96" s="43">
        <v>58</v>
      </c>
    </row>
    <row r="97" spans="1:24">
      <c r="A97" s="10" t="s">
        <v>181</v>
      </c>
      <c r="B97" s="20" t="s">
        <v>61</v>
      </c>
      <c r="C97" s="11">
        <v>7</v>
      </c>
      <c r="D97" s="2">
        <v>3</v>
      </c>
      <c r="E97" s="2">
        <v>1</v>
      </c>
      <c r="F97" s="4">
        <v>1</v>
      </c>
      <c r="G97" s="16">
        <v>0</v>
      </c>
      <c r="H97" s="2">
        <v>0</v>
      </c>
      <c r="I97" s="2">
        <v>0</v>
      </c>
      <c r="J97" s="4">
        <v>1</v>
      </c>
      <c r="K97" s="16">
        <v>1</v>
      </c>
      <c r="L97" s="2">
        <v>0</v>
      </c>
      <c r="M97" s="2">
        <v>0</v>
      </c>
      <c r="N97" s="4">
        <v>0</v>
      </c>
      <c r="O97" s="16">
        <v>0</v>
      </c>
      <c r="P97" s="2">
        <v>2</v>
      </c>
      <c r="Q97" s="2">
        <v>2</v>
      </c>
      <c r="R97" s="4">
        <v>0</v>
      </c>
      <c r="S97" s="16">
        <v>1</v>
      </c>
      <c r="T97" s="2">
        <v>0</v>
      </c>
      <c r="U97" s="2">
        <v>0</v>
      </c>
      <c r="V97" s="4">
        <f t="shared" si="2"/>
        <v>7</v>
      </c>
      <c r="W97" s="16">
        <f t="shared" si="3"/>
        <v>5</v>
      </c>
      <c r="X97" s="43">
        <v>12</v>
      </c>
    </row>
    <row r="98" spans="1:24">
      <c r="A98" s="10" t="s">
        <v>180</v>
      </c>
      <c r="B98" s="20" t="s">
        <v>62</v>
      </c>
      <c r="C98" s="11">
        <v>7</v>
      </c>
      <c r="D98" s="2">
        <v>0</v>
      </c>
      <c r="E98" s="2">
        <v>0</v>
      </c>
      <c r="F98" s="4">
        <v>0</v>
      </c>
      <c r="G98" s="16">
        <v>1</v>
      </c>
      <c r="H98" s="2">
        <v>0</v>
      </c>
      <c r="I98" s="2">
        <v>0</v>
      </c>
      <c r="J98" s="4">
        <v>1</v>
      </c>
      <c r="K98" s="16">
        <v>0</v>
      </c>
      <c r="L98" s="2">
        <v>1</v>
      </c>
      <c r="M98" s="2">
        <v>4</v>
      </c>
      <c r="N98" s="4">
        <v>0</v>
      </c>
      <c r="O98" s="16">
        <v>0</v>
      </c>
      <c r="P98" s="2">
        <v>0</v>
      </c>
      <c r="Q98" s="2">
        <v>4</v>
      </c>
      <c r="R98" s="4">
        <v>0</v>
      </c>
      <c r="S98" s="16">
        <v>0</v>
      </c>
      <c r="T98" s="2">
        <v>0</v>
      </c>
      <c r="U98" s="2">
        <v>0</v>
      </c>
      <c r="V98" s="4">
        <f t="shared" si="2"/>
        <v>2</v>
      </c>
      <c r="W98" s="16">
        <f t="shared" si="3"/>
        <v>9</v>
      </c>
      <c r="X98" s="43">
        <v>11</v>
      </c>
    </row>
    <row r="99" spans="1:24">
      <c r="A99" s="10" t="s">
        <v>179</v>
      </c>
      <c r="B99" s="20" t="s">
        <v>63</v>
      </c>
      <c r="C99" s="11">
        <v>7</v>
      </c>
      <c r="D99" s="2">
        <v>0</v>
      </c>
      <c r="E99" s="2">
        <v>3</v>
      </c>
      <c r="F99" s="4">
        <v>0</v>
      </c>
      <c r="G99" s="16">
        <v>4</v>
      </c>
      <c r="H99" s="2">
        <v>0</v>
      </c>
      <c r="I99" s="2">
        <v>0</v>
      </c>
      <c r="J99" s="4">
        <v>0</v>
      </c>
      <c r="K99" s="16">
        <v>1</v>
      </c>
      <c r="L99" s="2">
        <v>0</v>
      </c>
      <c r="M99" s="2">
        <v>2</v>
      </c>
      <c r="N99" s="4">
        <v>0</v>
      </c>
      <c r="O99" s="16">
        <v>0</v>
      </c>
      <c r="P99" s="2">
        <v>1</v>
      </c>
      <c r="Q99" s="2">
        <v>19</v>
      </c>
      <c r="R99" s="4">
        <v>0</v>
      </c>
      <c r="S99" s="16">
        <v>1</v>
      </c>
      <c r="T99" s="2">
        <v>0</v>
      </c>
      <c r="U99" s="2">
        <v>0</v>
      </c>
      <c r="V99" s="4">
        <f t="shared" si="2"/>
        <v>1</v>
      </c>
      <c r="W99" s="16">
        <f t="shared" si="3"/>
        <v>30</v>
      </c>
      <c r="X99" s="43">
        <v>31</v>
      </c>
    </row>
    <row r="100" spans="1:24">
      <c r="A100" s="10" t="s">
        <v>178</v>
      </c>
      <c r="B100" s="20" t="s">
        <v>102</v>
      </c>
      <c r="C100" s="11">
        <v>7</v>
      </c>
      <c r="D100" s="2">
        <v>0</v>
      </c>
      <c r="E100" s="2">
        <v>0</v>
      </c>
      <c r="F100" s="4">
        <v>0</v>
      </c>
      <c r="G100" s="16">
        <v>2</v>
      </c>
      <c r="H100" s="2">
        <v>0</v>
      </c>
      <c r="I100" s="2">
        <v>0</v>
      </c>
      <c r="J100" s="4">
        <v>0</v>
      </c>
      <c r="K100" s="16">
        <v>2</v>
      </c>
      <c r="L100" s="2">
        <v>0</v>
      </c>
      <c r="M100" s="2">
        <v>6</v>
      </c>
      <c r="N100" s="4">
        <v>0</v>
      </c>
      <c r="O100" s="16">
        <v>0</v>
      </c>
      <c r="P100" s="2">
        <v>1</v>
      </c>
      <c r="Q100" s="2">
        <v>55</v>
      </c>
      <c r="R100" s="4">
        <v>0</v>
      </c>
      <c r="S100" s="16">
        <v>1</v>
      </c>
      <c r="T100" s="2">
        <v>0</v>
      </c>
      <c r="U100" s="2">
        <v>4</v>
      </c>
      <c r="V100" s="4">
        <f t="shared" si="2"/>
        <v>1</v>
      </c>
      <c r="W100" s="16">
        <f t="shared" si="3"/>
        <v>70</v>
      </c>
      <c r="X100" s="43">
        <v>71</v>
      </c>
    </row>
    <row r="101" spans="1:24">
      <c r="A101" s="10" t="s">
        <v>177</v>
      </c>
      <c r="B101" s="20" t="s">
        <v>64</v>
      </c>
      <c r="C101" s="11">
        <v>7</v>
      </c>
      <c r="D101" s="2">
        <v>0</v>
      </c>
      <c r="E101" s="2">
        <v>0</v>
      </c>
      <c r="F101" s="4">
        <v>0</v>
      </c>
      <c r="G101" s="16">
        <v>4</v>
      </c>
      <c r="H101" s="2">
        <v>0</v>
      </c>
      <c r="I101" s="2">
        <v>0</v>
      </c>
      <c r="J101" s="4">
        <v>0</v>
      </c>
      <c r="K101" s="16">
        <v>1</v>
      </c>
      <c r="L101" s="2">
        <v>0</v>
      </c>
      <c r="M101" s="2">
        <v>1</v>
      </c>
      <c r="N101" s="4">
        <v>1</v>
      </c>
      <c r="O101" s="16">
        <v>0</v>
      </c>
      <c r="P101" s="2">
        <v>2</v>
      </c>
      <c r="Q101" s="2">
        <v>56</v>
      </c>
      <c r="R101" s="4">
        <v>0</v>
      </c>
      <c r="S101" s="16">
        <v>0</v>
      </c>
      <c r="T101" s="2">
        <v>1</v>
      </c>
      <c r="U101" s="2">
        <v>5</v>
      </c>
      <c r="V101" s="4">
        <f t="shared" si="2"/>
        <v>4</v>
      </c>
      <c r="W101" s="16">
        <f t="shared" si="3"/>
        <v>67</v>
      </c>
      <c r="X101" s="43">
        <v>71</v>
      </c>
    </row>
    <row r="102" spans="1:24">
      <c r="A102" s="10" t="s">
        <v>164</v>
      </c>
      <c r="B102" s="20" t="s">
        <v>65</v>
      </c>
      <c r="C102" s="11">
        <v>7</v>
      </c>
      <c r="D102" s="2">
        <v>5</v>
      </c>
      <c r="E102" s="2">
        <v>1</v>
      </c>
      <c r="F102" s="4">
        <v>6</v>
      </c>
      <c r="G102" s="16">
        <v>2</v>
      </c>
      <c r="H102" s="2">
        <v>0</v>
      </c>
      <c r="I102" s="2">
        <v>0</v>
      </c>
      <c r="J102" s="4">
        <v>1</v>
      </c>
      <c r="K102" s="16">
        <v>2</v>
      </c>
      <c r="L102" s="2">
        <v>6</v>
      </c>
      <c r="M102" s="2">
        <v>24</v>
      </c>
      <c r="N102" s="4">
        <v>0</v>
      </c>
      <c r="O102" s="16">
        <v>0</v>
      </c>
      <c r="P102" s="2">
        <v>114</v>
      </c>
      <c r="Q102" s="2">
        <v>85</v>
      </c>
      <c r="R102" s="4">
        <v>0</v>
      </c>
      <c r="S102" s="16">
        <v>6</v>
      </c>
      <c r="T102" s="2">
        <v>9</v>
      </c>
      <c r="U102" s="2">
        <v>12</v>
      </c>
      <c r="V102" s="4">
        <f t="shared" si="2"/>
        <v>141</v>
      </c>
      <c r="W102" s="16">
        <f t="shared" si="3"/>
        <v>132</v>
      </c>
      <c r="X102" s="43">
        <v>273</v>
      </c>
    </row>
    <row r="103" spans="1:24">
      <c r="A103" s="10" t="s">
        <v>165</v>
      </c>
      <c r="B103" s="20" t="s">
        <v>66</v>
      </c>
      <c r="C103" s="11">
        <v>7</v>
      </c>
      <c r="D103" s="2">
        <v>0</v>
      </c>
      <c r="E103" s="2">
        <v>0</v>
      </c>
      <c r="F103" s="4">
        <v>0</v>
      </c>
      <c r="G103" s="16">
        <v>0</v>
      </c>
      <c r="H103" s="2">
        <v>0</v>
      </c>
      <c r="I103" s="2">
        <v>0</v>
      </c>
      <c r="J103" s="4">
        <v>1</v>
      </c>
      <c r="K103" s="16">
        <v>1</v>
      </c>
      <c r="L103" s="2">
        <v>2</v>
      </c>
      <c r="M103" s="2">
        <v>1</v>
      </c>
      <c r="N103" s="4">
        <v>0</v>
      </c>
      <c r="O103" s="16">
        <v>0</v>
      </c>
      <c r="P103" s="2">
        <v>24</v>
      </c>
      <c r="Q103" s="2">
        <v>7</v>
      </c>
      <c r="R103" s="4">
        <v>0</v>
      </c>
      <c r="S103" s="16">
        <v>1</v>
      </c>
      <c r="T103" s="2">
        <v>0</v>
      </c>
      <c r="U103" s="2">
        <v>0</v>
      </c>
      <c r="V103" s="4">
        <f t="shared" si="2"/>
        <v>27</v>
      </c>
      <c r="W103" s="16">
        <f t="shared" si="3"/>
        <v>10</v>
      </c>
      <c r="X103" s="43">
        <v>37</v>
      </c>
    </row>
    <row r="104" spans="1:24">
      <c r="A104" s="10" t="s">
        <v>176</v>
      </c>
      <c r="B104" s="20" t="s">
        <v>67</v>
      </c>
      <c r="C104" s="11">
        <v>7</v>
      </c>
      <c r="D104" s="2">
        <v>2</v>
      </c>
      <c r="E104" s="2">
        <v>1</v>
      </c>
      <c r="F104" s="4">
        <v>0</v>
      </c>
      <c r="G104" s="16">
        <v>0</v>
      </c>
      <c r="H104" s="2">
        <v>0</v>
      </c>
      <c r="I104" s="2">
        <v>0</v>
      </c>
      <c r="J104" s="4">
        <v>1</v>
      </c>
      <c r="K104" s="16">
        <v>0</v>
      </c>
      <c r="L104" s="2">
        <v>0</v>
      </c>
      <c r="M104" s="2">
        <v>3</v>
      </c>
      <c r="N104" s="4">
        <v>0</v>
      </c>
      <c r="O104" s="16">
        <v>0</v>
      </c>
      <c r="P104" s="2">
        <v>10</v>
      </c>
      <c r="Q104" s="2">
        <v>6</v>
      </c>
      <c r="R104" s="4">
        <v>0</v>
      </c>
      <c r="S104" s="16">
        <v>0</v>
      </c>
      <c r="T104" s="2">
        <v>0</v>
      </c>
      <c r="U104" s="2">
        <v>0</v>
      </c>
      <c r="V104" s="4">
        <f t="shared" si="2"/>
        <v>13</v>
      </c>
      <c r="W104" s="16">
        <f t="shared" si="3"/>
        <v>10</v>
      </c>
      <c r="X104" s="43">
        <v>23</v>
      </c>
    </row>
    <row r="105" spans="1:24">
      <c r="A105" s="10" t="s">
        <v>151</v>
      </c>
      <c r="B105" s="20" t="s">
        <v>68</v>
      </c>
      <c r="C105" s="11">
        <v>7</v>
      </c>
      <c r="D105" s="2">
        <v>1</v>
      </c>
      <c r="E105" s="2">
        <v>0</v>
      </c>
      <c r="F105" s="4">
        <v>0</v>
      </c>
      <c r="G105" s="16">
        <v>0</v>
      </c>
      <c r="H105" s="2">
        <v>1</v>
      </c>
      <c r="I105" s="2">
        <v>0</v>
      </c>
      <c r="J105" s="4">
        <v>0</v>
      </c>
      <c r="K105" s="16">
        <v>0</v>
      </c>
      <c r="L105" s="2">
        <v>1</v>
      </c>
      <c r="M105" s="2">
        <v>0</v>
      </c>
      <c r="N105" s="4">
        <v>0</v>
      </c>
      <c r="O105" s="16">
        <v>0</v>
      </c>
      <c r="P105" s="2">
        <v>10</v>
      </c>
      <c r="Q105" s="2">
        <v>5</v>
      </c>
      <c r="R105" s="4">
        <v>0</v>
      </c>
      <c r="S105" s="16">
        <v>0</v>
      </c>
      <c r="T105" s="2">
        <v>1</v>
      </c>
      <c r="U105" s="2">
        <v>0</v>
      </c>
      <c r="V105" s="4">
        <f t="shared" si="2"/>
        <v>14</v>
      </c>
      <c r="W105" s="16">
        <f t="shared" si="3"/>
        <v>5</v>
      </c>
      <c r="X105" s="43">
        <v>19</v>
      </c>
    </row>
    <row r="106" spans="1:24">
      <c r="A106" s="179" t="s">
        <v>103</v>
      </c>
      <c r="B106" s="180"/>
      <c r="C106" s="180"/>
      <c r="D106" s="34">
        <v>0</v>
      </c>
      <c r="E106" s="33">
        <v>0</v>
      </c>
      <c r="F106" s="34">
        <v>1</v>
      </c>
      <c r="G106" s="35">
        <v>0</v>
      </c>
      <c r="H106" s="33">
        <v>0</v>
      </c>
      <c r="I106" s="33">
        <v>0</v>
      </c>
      <c r="J106" s="34">
        <v>0</v>
      </c>
      <c r="K106" s="35">
        <v>1</v>
      </c>
      <c r="L106" s="33">
        <v>0</v>
      </c>
      <c r="M106" s="33">
        <v>4</v>
      </c>
      <c r="N106" s="34">
        <v>0</v>
      </c>
      <c r="O106" s="35">
        <v>0</v>
      </c>
      <c r="P106" s="33">
        <v>11</v>
      </c>
      <c r="Q106" s="33">
        <v>22</v>
      </c>
      <c r="R106" s="34">
        <v>0</v>
      </c>
      <c r="S106" s="35">
        <v>0</v>
      </c>
      <c r="T106" s="33">
        <v>2</v>
      </c>
      <c r="U106" s="33">
        <v>4</v>
      </c>
      <c r="V106" s="34">
        <f t="shared" si="2"/>
        <v>14</v>
      </c>
      <c r="W106" s="35">
        <f t="shared" si="3"/>
        <v>31</v>
      </c>
      <c r="X106" s="44">
        <v>45</v>
      </c>
    </row>
    <row r="107" spans="1:24">
      <c r="A107" s="10" t="s">
        <v>172</v>
      </c>
      <c r="B107" s="20" t="s">
        <v>69</v>
      </c>
      <c r="C107" s="20">
        <v>8</v>
      </c>
      <c r="D107" s="4">
        <v>0</v>
      </c>
      <c r="E107" s="2">
        <v>0</v>
      </c>
      <c r="F107" s="4">
        <v>0</v>
      </c>
      <c r="G107" s="16">
        <v>0</v>
      </c>
      <c r="H107" s="2">
        <v>0</v>
      </c>
      <c r="I107" s="2">
        <v>0</v>
      </c>
      <c r="J107" s="4">
        <v>0</v>
      </c>
      <c r="K107" s="16">
        <v>0</v>
      </c>
      <c r="L107" s="2">
        <v>0</v>
      </c>
      <c r="M107" s="2">
        <v>4</v>
      </c>
      <c r="N107" s="4">
        <v>0</v>
      </c>
      <c r="O107" s="16">
        <v>0</v>
      </c>
      <c r="P107" s="2">
        <v>11</v>
      </c>
      <c r="Q107" s="2">
        <v>14</v>
      </c>
      <c r="R107" s="4">
        <v>0</v>
      </c>
      <c r="S107" s="16">
        <v>0</v>
      </c>
      <c r="T107" s="2">
        <v>2</v>
      </c>
      <c r="U107" s="2">
        <v>4</v>
      </c>
      <c r="V107" s="4">
        <f t="shared" si="2"/>
        <v>13</v>
      </c>
      <c r="W107" s="16">
        <f t="shared" si="3"/>
        <v>22</v>
      </c>
      <c r="X107" s="43">
        <v>35</v>
      </c>
    </row>
    <row r="108" spans="1:24">
      <c r="A108" s="10" t="s">
        <v>174</v>
      </c>
      <c r="B108" s="20" t="s">
        <v>70</v>
      </c>
      <c r="C108" s="20">
        <v>8</v>
      </c>
      <c r="D108" s="4">
        <v>0</v>
      </c>
      <c r="E108" s="2">
        <v>0</v>
      </c>
      <c r="F108" s="4">
        <v>0</v>
      </c>
      <c r="G108" s="16">
        <v>0</v>
      </c>
      <c r="H108" s="2">
        <v>0</v>
      </c>
      <c r="I108" s="2">
        <v>0</v>
      </c>
      <c r="J108" s="4">
        <v>0</v>
      </c>
      <c r="K108" s="16">
        <v>1</v>
      </c>
      <c r="L108" s="2">
        <v>0</v>
      </c>
      <c r="M108" s="2">
        <v>0</v>
      </c>
      <c r="N108" s="4">
        <v>0</v>
      </c>
      <c r="O108" s="16">
        <v>0</v>
      </c>
      <c r="P108" s="2">
        <v>0</v>
      </c>
      <c r="Q108" s="2">
        <v>0</v>
      </c>
      <c r="R108" s="4">
        <v>0</v>
      </c>
      <c r="S108" s="16">
        <v>0</v>
      </c>
      <c r="T108" s="2">
        <v>0</v>
      </c>
      <c r="U108" s="2">
        <v>0</v>
      </c>
      <c r="V108" s="4">
        <f t="shared" si="2"/>
        <v>0</v>
      </c>
      <c r="W108" s="16">
        <f t="shared" si="3"/>
        <v>1</v>
      </c>
      <c r="X108" s="43">
        <v>1</v>
      </c>
    </row>
    <row r="109" spans="1:24">
      <c r="A109" s="8" t="s">
        <v>186</v>
      </c>
      <c r="B109" s="22" t="s">
        <v>71</v>
      </c>
      <c r="C109" s="22">
        <v>8</v>
      </c>
      <c r="D109" s="37">
        <v>0</v>
      </c>
      <c r="E109" s="46">
        <v>0</v>
      </c>
      <c r="F109" s="37">
        <v>1</v>
      </c>
      <c r="G109" s="38">
        <v>0</v>
      </c>
      <c r="H109" s="46">
        <v>0</v>
      </c>
      <c r="I109" s="46">
        <v>0</v>
      </c>
      <c r="J109" s="37">
        <v>0</v>
      </c>
      <c r="K109" s="38">
        <v>0</v>
      </c>
      <c r="L109" s="46">
        <v>0</v>
      </c>
      <c r="M109" s="46">
        <v>0</v>
      </c>
      <c r="N109" s="37">
        <v>0</v>
      </c>
      <c r="O109" s="38">
        <v>0</v>
      </c>
      <c r="P109" s="46">
        <v>0</v>
      </c>
      <c r="Q109" s="46">
        <v>8</v>
      </c>
      <c r="R109" s="37">
        <v>0</v>
      </c>
      <c r="S109" s="38">
        <v>0</v>
      </c>
      <c r="T109" s="46">
        <v>0</v>
      </c>
      <c r="U109" s="46">
        <v>0</v>
      </c>
      <c r="V109" s="37">
        <f t="shared" si="2"/>
        <v>1</v>
      </c>
      <c r="W109" s="38">
        <f t="shared" si="3"/>
        <v>8</v>
      </c>
      <c r="X109" s="47">
        <v>9</v>
      </c>
    </row>
    <row r="110" spans="1:24">
      <c r="A110" s="167"/>
      <c r="B110" s="168" t="s">
        <v>189</v>
      </c>
      <c r="C110" s="168"/>
      <c r="D110" s="169">
        <v>8</v>
      </c>
      <c r="E110" s="170">
        <v>1</v>
      </c>
      <c r="F110" s="169">
        <v>0</v>
      </c>
      <c r="G110" s="171">
        <v>0</v>
      </c>
      <c r="H110" s="170">
        <v>0</v>
      </c>
      <c r="I110" s="170">
        <v>0</v>
      </c>
      <c r="J110" s="169">
        <v>0</v>
      </c>
      <c r="K110" s="171">
        <v>1</v>
      </c>
      <c r="L110" s="170">
        <v>1</v>
      </c>
      <c r="M110" s="170">
        <v>2</v>
      </c>
      <c r="N110" s="169">
        <v>0</v>
      </c>
      <c r="O110" s="171">
        <v>0</v>
      </c>
      <c r="P110" s="170">
        <v>15</v>
      </c>
      <c r="Q110" s="170">
        <v>15</v>
      </c>
      <c r="R110" s="169">
        <v>0</v>
      </c>
      <c r="S110" s="171">
        <v>0</v>
      </c>
      <c r="T110" s="170">
        <v>0</v>
      </c>
      <c r="U110" s="170">
        <v>1</v>
      </c>
      <c r="V110" s="169">
        <f t="shared" si="2"/>
        <v>24</v>
      </c>
      <c r="W110" s="171">
        <f t="shared" si="3"/>
        <v>20</v>
      </c>
      <c r="X110" s="172">
        <v>44</v>
      </c>
    </row>
    <row r="111" spans="1:24">
      <c r="A111" s="6" t="s">
        <v>172</v>
      </c>
      <c r="B111" s="23" t="s">
        <v>72</v>
      </c>
      <c r="C111" s="20">
        <v>17</v>
      </c>
      <c r="D111" s="4">
        <v>0</v>
      </c>
      <c r="E111" s="2">
        <v>0</v>
      </c>
      <c r="F111" s="4">
        <v>0</v>
      </c>
      <c r="G111" s="16">
        <v>0</v>
      </c>
      <c r="H111" s="2">
        <v>0</v>
      </c>
      <c r="I111" s="2">
        <v>0</v>
      </c>
      <c r="J111" s="4">
        <v>0</v>
      </c>
      <c r="K111" s="16">
        <v>1</v>
      </c>
      <c r="L111" s="2">
        <v>1</v>
      </c>
      <c r="M111" s="2">
        <v>2</v>
      </c>
      <c r="N111" s="4">
        <v>0</v>
      </c>
      <c r="O111" s="16">
        <v>0</v>
      </c>
      <c r="P111" s="2">
        <v>11</v>
      </c>
      <c r="Q111" s="2">
        <v>12</v>
      </c>
      <c r="R111" s="4">
        <v>0</v>
      </c>
      <c r="S111" s="16">
        <v>0</v>
      </c>
      <c r="T111" s="2">
        <v>0</v>
      </c>
      <c r="U111" s="2">
        <v>0</v>
      </c>
      <c r="V111" s="4">
        <f t="shared" si="2"/>
        <v>12</v>
      </c>
      <c r="W111" s="16">
        <f t="shared" si="3"/>
        <v>15</v>
      </c>
      <c r="X111" s="43">
        <v>27</v>
      </c>
    </row>
    <row r="112" spans="1:24">
      <c r="A112" s="10" t="s">
        <v>119</v>
      </c>
      <c r="B112" s="20" t="s">
        <v>188</v>
      </c>
      <c r="C112" s="20">
        <v>17</v>
      </c>
      <c r="D112" s="4">
        <v>8</v>
      </c>
      <c r="E112" s="2">
        <v>1</v>
      </c>
      <c r="F112" s="4">
        <v>0</v>
      </c>
      <c r="G112" s="16">
        <v>0</v>
      </c>
      <c r="H112" s="2">
        <v>0</v>
      </c>
      <c r="I112" s="2">
        <v>0</v>
      </c>
      <c r="J112" s="4">
        <v>0</v>
      </c>
      <c r="K112" s="16">
        <v>0</v>
      </c>
      <c r="L112" s="2">
        <v>0</v>
      </c>
      <c r="M112" s="2">
        <v>0</v>
      </c>
      <c r="N112" s="4">
        <v>0</v>
      </c>
      <c r="O112" s="16">
        <v>0</v>
      </c>
      <c r="P112" s="2">
        <v>4</v>
      </c>
      <c r="Q112" s="2">
        <v>3</v>
      </c>
      <c r="R112" s="4">
        <v>0</v>
      </c>
      <c r="S112" s="16">
        <v>0</v>
      </c>
      <c r="T112" s="2">
        <v>0</v>
      </c>
      <c r="U112" s="2">
        <v>1</v>
      </c>
      <c r="V112" s="4">
        <f t="shared" si="2"/>
        <v>12</v>
      </c>
      <c r="W112" s="16">
        <f t="shared" si="3"/>
        <v>5</v>
      </c>
      <c r="X112" s="43">
        <v>17</v>
      </c>
    </row>
    <row r="113" spans="1:24">
      <c r="A113" s="179" t="s">
        <v>190</v>
      </c>
      <c r="B113" s="180"/>
      <c r="C113" s="180"/>
      <c r="D113" s="34">
        <v>3</v>
      </c>
      <c r="E113" s="33">
        <v>3</v>
      </c>
      <c r="F113" s="34">
        <v>4</v>
      </c>
      <c r="G113" s="35">
        <v>10</v>
      </c>
      <c r="H113" s="33">
        <v>1</v>
      </c>
      <c r="I113" s="33">
        <v>0</v>
      </c>
      <c r="J113" s="34">
        <v>18</v>
      </c>
      <c r="K113" s="35">
        <v>27</v>
      </c>
      <c r="L113" s="33">
        <v>5</v>
      </c>
      <c r="M113" s="33">
        <v>19</v>
      </c>
      <c r="N113" s="34">
        <v>0</v>
      </c>
      <c r="O113" s="35">
        <v>0</v>
      </c>
      <c r="P113" s="33">
        <v>192</v>
      </c>
      <c r="Q113" s="33">
        <v>202</v>
      </c>
      <c r="R113" s="34">
        <v>3</v>
      </c>
      <c r="S113" s="35">
        <v>12</v>
      </c>
      <c r="T113" s="33">
        <v>19</v>
      </c>
      <c r="U113" s="33">
        <v>19</v>
      </c>
      <c r="V113" s="34">
        <f t="shared" si="2"/>
        <v>245</v>
      </c>
      <c r="W113" s="35">
        <f t="shared" si="3"/>
        <v>292</v>
      </c>
      <c r="X113" s="44">
        <v>537</v>
      </c>
    </row>
    <row r="114" spans="1:24">
      <c r="A114" s="10" t="s">
        <v>192</v>
      </c>
      <c r="B114" s="20" t="s">
        <v>73</v>
      </c>
      <c r="C114" s="11">
        <v>18</v>
      </c>
      <c r="D114" s="2">
        <v>2</v>
      </c>
      <c r="E114" s="2">
        <v>2</v>
      </c>
      <c r="F114" s="4">
        <v>4</v>
      </c>
      <c r="G114" s="16">
        <v>3</v>
      </c>
      <c r="H114" s="2">
        <v>1</v>
      </c>
      <c r="I114" s="2">
        <v>0</v>
      </c>
      <c r="J114" s="4">
        <v>9</v>
      </c>
      <c r="K114" s="16">
        <v>16</v>
      </c>
      <c r="L114" s="2">
        <v>2</v>
      </c>
      <c r="M114" s="2">
        <v>5</v>
      </c>
      <c r="N114" s="4">
        <v>0</v>
      </c>
      <c r="O114" s="16">
        <v>0</v>
      </c>
      <c r="P114" s="2">
        <v>69</v>
      </c>
      <c r="Q114" s="2">
        <v>62</v>
      </c>
      <c r="R114" s="4">
        <v>1</v>
      </c>
      <c r="S114" s="16">
        <v>2</v>
      </c>
      <c r="T114" s="2">
        <v>17</v>
      </c>
      <c r="U114" s="2">
        <v>17</v>
      </c>
      <c r="V114" s="4">
        <f t="shared" si="2"/>
        <v>105</v>
      </c>
      <c r="W114" s="16">
        <f t="shared" si="3"/>
        <v>107</v>
      </c>
      <c r="X114" s="43">
        <v>212</v>
      </c>
    </row>
    <row r="115" spans="1:24">
      <c r="A115" s="8" t="s">
        <v>193</v>
      </c>
      <c r="B115" s="22" t="s">
        <v>74</v>
      </c>
      <c r="C115" s="9">
        <v>18</v>
      </c>
      <c r="D115" s="2">
        <v>1</v>
      </c>
      <c r="E115" s="2">
        <v>1</v>
      </c>
      <c r="F115" s="4">
        <v>0</v>
      </c>
      <c r="G115" s="16">
        <v>7</v>
      </c>
      <c r="H115" s="2">
        <v>0</v>
      </c>
      <c r="I115" s="2">
        <v>0</v>
      </c>
      <c r="J115" s="4">
        <v>9</v>
      </c>
      <c r="K115" s="16">
        <v>11</v>
      </c>
      <c r="L115" s="2">
        <v>3</v>
      </c>
      <c r="M115" s="2">
        <v>14</v>
      </c>
      <c r="N115" s="4">
        <v>0</v>
      </c>
      <c r="O115" s="16">
        <v>0</v>
      </c>
      <c r="P115" s="2">
        <v>123</v>
      </c>
      <c r="Q115" s="2">
        <v>140</v>
      </c>
      <c r="R115" s="4">
        <v>2</v>
      </c>
      <c r="S115" s="16">
        <v>10</v>
      </c>
      <c r="T115" s="2">
        <v>2</v>
      </c>
      <c r="U115" s="2">
        <v>2</v>
      </c>
      <c r="V115" s="4">
        <f t="shared" si="2"/>
        <v>140</v>
      </c>
      <c r="W115" s="16">
        <f t="shared" si="3"/>
        <v>185</v>
      </c>
      <c r="X115" s="43">
        <v>325</v>
      </c>
    </row>
    <row r="116" spans="1:24">
      <c r="A116" s="45" t="s">
        <v>194</v>
      </c>
      <c r="B116" s="36" t="s">
        <v>191</v>
      </c>
      <c r="C116" s="39">
        <v>19</v>
      </c>
      <c r="D116" s="33">
        <v>0</v>
      </c>
      <c r="E116" s="33">
        <v>0</v>
      </c>
      <c r="F116" s="34">
        <v>1</v>
      </c>
      <c r="G116" s="35">
        <v>9</v>
      </c>
      <c r="H116" s="33">
        <v>0</v>
      </c>
      <c r="I116" s="33">
        <v>0</v>
      </c>
      <c r="J116" s="34">
        <v>1</v>
      </c>
      <c r="K116" s="35">
        <v>7</v>
      </c>
      <c r="L116" s="33">
        <v>3</v>
      </c>
      <c r="M116" s="33">
        <v>13</v>
      </c>
      <c r="N116" s="34">
        <v>0</v>
      </c>
      <c r="O116" s="35">
        <v>0</v>
      </c>
      <c r="P116" s="33">
        <v>46</v>
      </c>
      <c r="Q116" s="33">
        <v>145</v>
      </c>
      <c r="R116" s="34">
        <v>0</v>
      </c>
      <c r="S116" s="35">
        <v>4</v>
      </c>
      <c r="T116" s="33">
        <v>1</v>
      </c>
      <c r="U116" s="33">
        <v>2</v>
      </c>
      <c r="V116" s="34">
        <f t="shared" si="2"/>
        <v>52</v>
      </c>
      <c r="W116" s="35">
        <f t="shared" si="3"/>
        <v>180</v>
      </c>
      <c r="X116" s="44">
        <v>232</v>
      </c>
    </row>
  </sheetData>
  <mergeCells count="18">
    <mergeCell ref="N1:O1"/>
    <mergeCell ref="P1:Q1"/>
    <mergeCell ref="R1:S1"/>
    <mergeCell ref="T1:U1"/>
    <mergeCell ref="V1:X1"/>
    <mergeCell ref="D1:E1"/>
    <mergeCell ref="F1:G1"/>
    <mergeCell ref="H1:I1"/>
    <mergeCell ref="J1:K1"/>
    <mergeCell ref="L1:M1"/>
    <mergeCell ref="C1:C2"/>
    <mergeCell ref="A106:C106"/>
    <mergeCell ref="A113:C113"/>
    <mergeCell ref="A3:C3"/>
    <mergeCell ref="A4:C4"/>
    <mergeCell ref="A55:C55"/>
    <mergeCell ref="A61:C61"/>
    <mergeCell ref="A1:B1"/>
  </mergeCells>
  <pageMargins left="0.25" right="0.25" top="0.75" bottom="0.75" header="0.3" footer="0.3"/>
  <pageSetup scale="56" fitToHeight="0" orientation="landscape" horizontalDpi="1200" verticalDpi="1200" r:id="rId1"/>
  <headerFooter alignWithMargins="0">
    <oddHeader>&amp;C&amp;"Calibri,Bold"&amp;KC00000Southern Illinois University Edwardsville
Fall 2019</oddHeader>
  </headerFooter>
  <rowBreaks count="2" manualBreakCount="2">
    <brk id="54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58B6-BB82-4E6F-86FB-31DD854685FE}">
  <sheetPr>
    <pageSetUpPr fitToPage="1"/>
  </sheetPr>
  <dimension ref="A1:V43"/>
  <sheetViews>
    <sheetView zoomScaleNormal="100" workbookViewId="0">
      <selection activeCell="L43" sqref="L43"/>
    </sheetView>
  </sheetViews>
  <sheetFormatPr defaultRowHeight="15"/>
  <cols>
    <col min="1" max="1" width="41.28515625" bestFit="1" customWidth="1"/>
  </cols>
  <sheetData>
    <row r="1" spans="1:22" ht="44.25" customHeight="1">
      <c r="A1" s="241" t="s">
        <v>203</v>
      </c>
      <c r="B1" s="242" t="s">
        <v>108</v>
      </c>
      <c r="C1" s="243"/>
      <c r="D1" s="242" t="s">
        <v>204</v>
      </c>
      <c r="E1" s="243"/>
      <c r="F1" s="244" t="s">
        <v>205</v>
      </c>
      <c r="G1" s="245"/>
      <c r="H1" s="242" t="s">
        <v>109</v>
      </c>
      <c r="I1" s="243"/>
      <c r="J1" s="244" t="s">
        <v>206</v>
      </c>
      <c r="K1" s="245"/>
      <c r="L1" s="244" t="s">
        <v>207</v>
      </c>
      <c r="M1" s="245"/>
      <c r="N1" s="242" t="s">
        <v>112</v>
      </c>
      <c r="O1" s="243"/>
      <c r="P1" s="244" t="s">
        <v>114</v>
      </c>
      <c r="Q1" s="245"/>
      <c r="R1" s="242" t="s">
        <v>113</v>
      </c>
      <c r="S1" s="243"/>
      <c r="T1" s="246" t="s">
        <v>75</v>
      </c>
      <c r="U1" s="246"/>
      <c r="V1" s="243"/>
    </row>
    <row r="2" spans="1:22">
      <c r="A2" s="199"/>
      <c r="B2" s="247" t="s">
        <v>196</v>
      </c>
      <c r="C2" s="248" t="s">
        <v>197</v>
      </c>
      <c r="D2" s="247" t="s">
        <v>196</v>
      </c>
      <c r="E2" s="247" t="s">
        <v>197</v>
      </c>
      <c r="F2" s="249" t="s">
        <v>196</v>
      </c>
      <c r="G2" s="248" t="s">
        <v>197</v>
      </c>
      <c r="H2" s="247" t="s">
        <v>196</v>
      </c>
      <c r="I2" s="247" t="s">
        <v>197</v>
      </c>
      <c r="J2" s="249" t="s">
        <v>196</v>
      </c>
      <c r="K2" s="248" t="s">
        <v>197</v>
      </c>
      <c r="L2" s="247" t="s">
        <v>196</v>
      </c>
      <c r="M2" s="247" t="s">
        <v>197</v>
      </c>
      <c r="N2" s="249" t="s">
        <v>196</v>
      </c>
      <c r="O2" s="248" t="s">
        <v>197</v>
      </c>
      <c r="P2" s="247" t="s">
        <v>196</v>
      </c>
      <c r="Q2" s="247" t="s">
        <v>197</v>
      </c>
      <c r="R2" s="247" t="s">
        <v>196</v>
      </c>
      <c r="S2" s="247" t="s">
        <v>197</v>
      </c>
      <c r="T2" s="250" t="s">
        <v>196</v>
      </c>
      <c r="U2" s="251" t="s">
        <v>197</v>
      </c>
      <c r="V2" s="252" t="s">
        <v>115</v>
      </c>
    </row>
    <row r="3" spans="1:22">
      <c r="A3" s="253" t="s">
        <v>208</v>
      </c>
      <c r="B3" s="254">
        <v>226</v>
      </c>
      <c r="C3" s="254">
        <v>150</v>
      </c>
      <c r="D3" s="255">
        <v>271</v>
      </c>
      <c r="E3" s="256">
        <v>305</v>
      </c>
      <c r="F3" s="254">
        <v>15</v>
      </c>
      <c r="G3" s="254">
        <v>12</v>
      </c>
      <c r="H3" s="255">
        <v>151</v>
      </c>
      <c r="I3" s="256">
        <v>180</v>
      </c>
      <c r="J3" s="254">
        <v>617</v>
      </c>
      <c r="K3" s="254">
        <v>1066</v>
      </c>
      <c r="L3" s="255">
        <v>8</v>
      </c>
      <c r="M3" s="256">
        <v>10</v>
      </c>
      <c r="N3" s="254">
        <v>4256</v>
      </c>
      <c r="O3" s="254">
        <v>5079</v>
      </c>
      <c r="P3" s="255">
        <v>163</v>
      </c>
      <c r="Q3" s="256">
        <v>294</v>
      </c>
      <c r="R3" s="255">
        <v>117</v>
      </c>
      <c r="S3" s="256">
        <v>141</v>
      </c>
      <c r="T3" s="254">
        <f>B3+D3+F3+H3+J3+L3+N3+P3+R3</f>
        <v>5824</v>
      </c>
      <c r="U3" s="254">
        <f>C3+E3+G3+I3+K3+M3+O3+Q3+S3</f>
        <v>7237</v>
      </c>
      <c r="V3" s="257">
        <v>13061</v>
      </c>
    </row>
    <row r="4" spans="1:22">
      <c r="A4" s="258" t="s">
        <v>105</v>
      </c>
      <c r="B4" s="150">
        <v>104</v>
      </c>
      <c r="C4" s="150">
        <v>58</v>
      </c>
      <c r="D4" s="160">
        <v>239</v>
      </c>
      <c r="E4" s="152">
        <v>243</v>
      </c>
      <c r="F4" s="150">
        <v>13</v>
      </c>
      <c r="G4" s="150">
        <v>12</v>
      </c>
      <c r="H4" s="160">
        <v>120</v>
      </c>
      <c r="I4" s="152">
        <v>128</v>
      </c>
      <c r="J4" s="150">
        <v>535</v>
      </c>
      <c r="K4" s="150">
        <v>879</v>
      </c>
      <c r="L4" s="160">
        <v>6</v>
      </c>
      <c r="M4" s="152">
        <v>8</v>
      </c>
      <c r="N4" s="150">
        <v>3565</v>
      </c>
      <c r="O4" s="150">
        <v>3969</v>
      </c>
      <c r="P4" s="160">
        <v>151</v>
      </c>
      <c r="Q4" s="152">
        <v>250</v>
      </c>
      <c r="R4" s="160">
        <v>65</v>
      </c>
      <c r="S4" s="152">
        <v>55</v>
      </c>
      <c r="T4" s="150">
        <f>B4+D4+F4+H4+J4+L4+N4+P4+R4</f>
        <v>4798</v>
      </c>
      <c r="U4" s="150">
        <f>C4+E4+G4+I4+K4+M4+O4+Q4+S4</f>
        <v>5602</v>
      </c>
      <c r="V4" s="259">
        <v>10400</v>
      </c>
    </row>
    <row r="5" spans="1:22">
      <c r="A5" s="260" t="s">
        <v>648</v>
      </c>
      <c r="B5" s="261">
        <f t="shared" ref="B5:V5" si="0">B7+B15</f>
        <v>97</v>
      </c>
      <c r="C5" s="261">
        <f t="shared" si="0"/>
        <v>52</v>
      </c>
      <c r="D5" s="262">
        <f t="shared" si="0"/>
        <v>239</v>
      </c>
      <c r="E5" s="261">
        <f t="shared" si="0"/>
        <v>243</v>
      </c>
      <c r="F5" s="262">
        <f t="shared" si="0"/>
        <v>13</v>
      </c>
      <c r="G5" s="261">
        <f t="shared" si="0"/>
        <v>12</v>
      </c>
      <c r="H5" s="262">
        <f t="shared" si="0"/>
        <v>119</v>
      </c>
      <c r="I5" s="261">
        <f t="shared" si="0"/>
        <v>127</v>
      </c>
      <c r="J5" s="262">
        <f t="shared" si="0"/>
        <v>531</v>
      </c>
      <c r="K5" s="261">
        <f t="shared" si="0"/>
        <v>877</v>
      </c>
      <c r="L5" s="262">
        <f t="shared" si="0"/>
        <v>6</v>
      </c>
      <c r="M5" s="261">
        <f t="shared" si="0"/>
        <v>8</v>
      </c>
      <c r="N5" s="262">
        <f t="shared" si="0"/>
        <v>3547</v>
      </c>
      <c r="O5" s="261">
        <f t="shared" si="0"/>
        <v>3950</v>
      </c>
      <c r="P5" s="262">
        <f t="shared" si="0"/>
        <v>151</v>
      </c>
      <c r="Q5" s="261">
        <f t="shared" si="0"/>
        <v>250</v>
      </c>
      <c r="R5" s="262">
        <f t="shared" si="0"/>
        <v>65</v>
      </c>
      <c r="S5" s="261">
        <f t="shared" si="0"/>
        <v>52</v>
      </c>
      <c r="T5" s="262">
        <f t="shared" si="0"/>
        <v>4768</v>
      </c>
      <c r="U5" s="261">
        <f t="shared" si="0"/>
        <v>5571</v>
      </c>
      <c r="V5" s="263">
        <f t="shared" si="0"/>
        <v>10339</v>
      </c>
    </row>
    <row r="6" spans="1:22">
      <c r="A6" s="264" t="s">
        <v>209</v>
      </c>
      <c r="B6" s="265">
        <v>102</v>
      </c>
      <c r="C6" s="265">
        <v>58</v>
      </c>
      <c r="D6" s="266">
        <v>206</v>
      </c>
      <c r="E6" s="267">
        <v>194</v>
      </c>
      <c r="F6" s="265">
        <v>10</v>
      </c>
      <c r="G6" s="265">
        <v>9</v>
      </c>
      <c r="H6" s="266">
        <v>103</v>
      </c>
      <c r="I6" s="267">
        <v>108</v>
      </c>
      <c r="J6" s="265">
        <v>455</v>
      </c>
      <c r="K6" s="265">
        <v>742</v>
      </c>
      <c r="L6" s="266">
        <v>4</v>
      </c>
      <c r="M6" s="267">
        <v>6</v>
      </c>
      <c r="N6" s="265">
        <v>2994</v>
      </c>
      <c r="O6" s="265">
        <v>3192</v>
      </c>
      <c r="P6" s="266">
        <v>132</v>
      </c>
      <c r="Q6" s="267">
        <v>211</v>
      </c>
      <c r="R6" s="266">
        <v>51</v>
      </c>
      <c r="S6" s="267">
        <v>38</v>
      </c>
      <c r="T6" s="265">
        <f t="shared" ref="T6:U28" si="1">B6+D6+F6+H6+J6+L6+N6+P6+R6</f>
        <v>4057</v>
      </c>
      <c r="U6" s="265">
        <f t="shared" si="1"/>
        <v>4558</v>
      </c>
      <c r="V6" s="268">
        <v>8615</v>
      </c>
    </row>
    <row r="7" spans="1:22">
      <c r="A7" s="269" t="s">
        <v>649</v>
      </c>
      <c r="B7" s="270">
        <f t="shared" ref="B7:V7" si="2">SUM(B8:B12)</f>
        <v>96</v>
      </c>
      <c r="C7" s="270">
        <f t="shared" si="2"/>
        <v>52</v>
      </c>
      <c r="D7" s="271">
        <f t="shared" si="2"/>
        <v>206</v>
      </c>
      <c r="E7" s="270">
        <f t="shared" si="2"/>
        <v>194</v>
      </c>
      <c r="F7" s="271">
        <f t="shared" si="2"/>
        <v>10</v>
      </c>
      <c r="G7" s="270">
        <f t="shared" si="2"/>
        <v>9</v>
      </c>
      <c r="H7" s="271">
        <f t="shared" si="2"/>
        <v>103</v>
      </c>
      <c r="I7" s="270">
        <f t="shared" si="2"/>
        <v>108</v>
      </c>
      <c r="J7" s="271">
        <f t="shared" si="2"/>
        <v>455</v>
      </c>
      <c r="K7" s="270">
        <f t="shared" si="2"/>
        <v>742</v>
      </c>
      <c r="L7" s="271">
        <f t="shared" si="2"/>
        <v>4</v>
      </c>
      <c r="M7" s="270">
        <f t="shared" si="2"/>
        <v>6</v>
      </c>
      <c r="N7" s="271">
        <f t="shared" si="2"/>
        <v>2991</v>
      </c>
      <c r="O7" s="270">
        <f t="shared" si="2"/>
        <v>3191</v>
      </c>
      <c r="P7" s="271">
        <f t="shared" si="2"/>
        <v>132</v>
      </c>
      <c r="Q7" s="270">
        <f t="shared" si="2"/>
        <v>211</v>
      </c>
      <c r="R7" s="271">
        <f t="shared" si="2"/>
        <v>51</v>
      </c>
      <c r="S7" s="270">
        <f t="shared" si="2"/>
        <v>38</v>
      </c>
      <c r="T7" s="271">
        <f t="shared" si="2"/>
        <v>4048</v>
      </c>
      <c r="U7" s="270">
        <f t="shared" si="2"/>
        <v>4551</v>
      </c>
      <c r="V7" s="272">
        <f t="shared" si="2"/>
        <v>8599</v>
      </c>
    </row>
    <row r="8" spans="1:22">
      <c r="A8" s="273" t="s">
        <v>210</v>
      </c>
      <c r="B8" s="2">
        <v>17</v>
      </c>
      <c r="C8" s="2">
        <v>7</v>
      </c>
      <c r="D8" s="274">
        <v>44</v>
      </c>
      <c r="E8" s="16">
        <v>56</v>
      </c>
      <c r="F8" s="2">
        <v>0</v>
      </c>
      <c r="G8" s="2">
        <v>0</v>
      </c>
      <c r="H8" s="274">
        <v>19</v>
      </c>
      <c r="I8" s="16">
        <v>18</v>
      </c>
      <c r="J8" s="2">
        <v>100</v>
      </c>
      <c r="K8" s="2">
        <v>154</v>
      </c>
      <c r="L8" s="274">
        <v>0</v>
      </c>
      <c r="M8" s="16">
        <v>0</v>
      </c>
      <c r="N8" s="2">
        <v>504</v>
      </c>
      <c r="O8" s="2">
        <v>630</v>
      </c>
      <c r="P8" s="274">
        <v>34</v>
      </c>
      <c r="Q8" s="16">
        <v>45</v>
      </c>
      <c r="R8" s="274">
        <v>14</v>
      </c>
      <c r="S8" s="16">
        <v>3</v>
      </c>
      <c r="T8" s="2">
        <f t="shared" si="1"/>
        <v>732</v>
      </c>
      <c r="U8" s="2">
        <f t="shared" si="1"/>
        <v>913</v>
      </c>
      <c r="V8" s="275">
        <v>1645</v>
      </c>
    </row>
    <row r="9" spans="1:22">
      <c r="A9" s="273" t="s">
        <v>211</v>
      </c>
      <c r="B9" s="2">
        <v>12</v>
      </c>
      <c r="C9" s="2">
        <v>4</v>
      </c>
      <c r="D9" s="274">
        <v>24</v>
      </c>
      <c r="E9" s="16">
        <v>8</v>
      </c>
      <c r="F9" s="2">
        <v>1</v>
      </c>
      <c r="G9" s="2">
        <v>1</v>
      </c>
      <c r="H9" s="274">
        <v>10</v>
      </c>
      <c r="I9" s="16">
        <v>7</v>
      </c>
      <c r="J9" s="2">
        <v>67</v>
      </c>
      <c r="K9" s="2">
        <v>90</v>
      </c>
      <c r="L9" s="274">
        <v>0</v>
      </c>
      <c r="M9" s="16">
        <v>1</v>
      </c>
      <c r="N9" s="2">
        <v>172</v>
      </c>
      <c r="O9" s="2">
        <v>139</v>
      </c>
      <c r="P9" s="274">
        <v>9</v>
      </c>
      <c r="Q9" s="16">
        <v>15</v>
      </c>
      <c r="R9" s="274">
        <v>3</v>
      </c>
      <c r="S9" s="16">
        <v>3</v>
      </c>
      <c r="T9" s="2">
        <f t="shared" si="1"/>
        <v>298</v>
      </c>
      <c r="U9" s="2">
        <f t="shared" si="1"/>
        <v>268</v>
      </c>
      <c r="V9" s="275">
        <v>566</v>
      </c>
    </row>
    <row r="10" spans="1:22">
      <c r="A10" s="273" t="s">
        <v>212</v>
      </c>
      <c r="B10" s="2">
        <v>27</v>
      </c>
      <c r="C10" s="2">
        <v>18</v>
      </c>
      <c r="D10" s="274">
        <v>46</v>
      </c>
      <c r="E10" s="16">
        <v>37</v>
      </c>
      <c r="F10" s="2">
        <v>2</v>
      </c>
      <c r="G10" s="2">
        <v>4</v>
      </c>
      <c r="H10" s="274">
        <v>30</v>
      </c>
      <c r="I10" s="16">
        <v>29</v>
      </c>
      <c r="J10" s="2">
        <v>91</v>
      </c>
      <c r="K10" s="2">
        <v>170</v>
      </c>
      <c r="L10" s="274">
        <v>0</v>
      </c>
      <c r="M10" s="16">
        <v>1</v>
      </c>
      <c r="N10" s="2">
        <v>631</v>
      </c>
      <c r="O10" s="2">
        <v>644</v>
      </c>
      <c r="P10" s="274">
        <v>31</v>
      </c>
      <c r="Q10" s="16">
        <v>43</v>
      </c>
      <c r="R10" s="274">
        <v>10</v>
      </c>
      <c r="S10" s="16">
        <v>12</v>
      </c>
      <c r="T10" s="2">
        <f t="shared" si="1"/>
        <v>868</v>
      </c>
      <c r="U10" s="2">
        <f t="shared" si="1"/>
        <v>958</v>
      </c>
      <c r="V10" s="275">
        <v>1826</v>
      </c>
    </row>
    <row r="11" spans="1:22">
      <c r="A11" s="273" t="s">
        <v>213</v>
      </c>
      <c r="B11" s="2">
        <v>12</v>
      </c>
      <c r="C11" s="2">
        <v>11</v>
      </c>
      <c r="D11" s="274">
        <v>41</v>
      </c>
      <c r="E11" s="16">
        <v>35</v>
      </c>
      <c r="F11" s="2">
        <v>5</v>
      </c>
      <c r="G11" s="2">
        <v>2</v>
      </c>
      <c r="H11" s="274">
        <v>21</v>
      </c>
      <c r="I11" s="16">
        <v>29</v>
      </c>
      <c r="J11" s="2">
        <v>112</v>
      </c>
      <c r="K11" s="2">
        <v>155</v>
      </c>
      <c r="L11" s="274">
        <v>2</v>
      </c>
      <c r="M11" s="16">
        <v>3</v>
      </c>
      <c r="N11" s="2">
        <v>743</v>
      </c>
      <c r="O11" s="2">
        <v>759</v>
      </c>
      <c r="P11" s="274">
        <v>23</v>
      </c>
      <c r="Q11" s="16">
        <v>53</v>
      </c>
      <c r="R11" s="274">
        <v>7</v>
      </c>
      <c r="S11" s="16">
        <v>8</v>
      </c>
      <c r="T11" s="2">
        <f t="shared" si="1"/>
        <v>966</v>
      </c>
      <c r="U11" s="2">
        <f t="shared" si="1"/>
        <v>1055</v>
      </c>
      <c r="V11" s="275">
        <v>2021</v>
      </c>
    </row>
    <row r="12" spans="1:22">
      <c r="A12" s="273" t="s">
        <v>214</v>
      </c>
      <c r="B12" s="274">
        <v>28</v>
      </c>
      <c r="C12" s="2">
        <v>12</v>
      </c>
      <c r="D12" s="274">
        <v>51</v>
      </c>
      <c r="E12" s="16">
        <v>58</v>
      </c>
      <c r="F12" s="2">
        <v>2</v>
      </c>
      <c r="G12" s="2">
        <v>2</v>
      </c>
      <c r="H12" s="274">
        <v>23</v>
      </c>
      <c r="I12" s="16">
        <v>25</v>
      </c>
      <c r="J12" s="2">
        <v>85</v>
      </c>
      <c r="K12" s="2">
        <v>173</v>
      </c>
      <c r="L12" s="274">
        <v>2</v>
      </c>
      <c r="M12" s="16">
        <v>1</v>
      </c>
      <c r="N12" s="2">
        <v>941</v>
      </c>
      <c r="O12" s="2">
        <v>1019</v>
      </c>
      <c r="P12" s="274">
        <v>35</v>
      </c>
      <c r="Q12" s="16">
        <v>55</v>
      </c>
      <c r="R12" s="274">
        <v>17</v>
      </c>
      <c r="S12" s="16">
        <v>12</v>
      </c>
      <c r="T12" s="2">
        <f t="shared" si="1"/>
        <v>1184</v>
      </c>
      <c r="U12" s="2">
        <f t="shared" si="1"/>
        <v>1357</v>
      </c>
      <c r="V12" s="275">
        <v>2541</v>
      </c>
    </row>
    <row r="13" spans="1:22">
      <c r="A13" s="276" t="s">
        <v>215</v>
      </c>
      <c r="B13" s="277">
        <v>6</v>
      </c>
      <c r="C13" s="277">
        <v>6</v>
      </c>
      <c r="D13" s="278">
        <v>0</v>
      </c>
      <c r="E13" s="279">
        <v>0</v>
      </c>
      <c r="F13" s="277">
        <v>0</v>
      </c>
      <c r="G13" s="277">
        <v>0</v>
      </c>
      <c r="H13" s="278">
        <v>0</v>
      </c>
      <c r="I13" s="279">
        <v>0</v>
      </c>
      <c r="J13" s="277">
        <v>0</v>
      </c>
      <c r="K13" s="277">
        <v>0</v>
      </c>
      <c r="L13" s="278">
        <v>0</v>
      </c>
      <c r="M13" s="279">
        <v>0</v>
      </c>
      <c r="N13" s="277">
        <v>3</v>
      </c>
      <c r="O13" s="277">
        <v>1</v>
      </c>
      <c r="P13" s="278">
        <v>0</v>
      </c>
      <c r="Q13" s="279">
        <v>0</v>
      </c>
      <c r="R13" s="278">
        <v>0</v>
      </c>
      <c r="S13" s="279">
        <v>0</v>
      </c>
      <c r="T13" s="280">
        <f t="shared" si="1"/>
        <v>9</v>
      </c>
      <c r="U13" s="280">
        <f t="shared" si="1"/>
        <v>7</v>
      </c>
      <c r="V13" s="281">
        <v>16</v>
      </c>
    </row>
    <row r="14" spans="1:22">
      <c r="A14" s="264" t="s">
        <v>216</v>
      </c>
      <c r="B14" s="266">
        <v>2</v>
      </c>
      <c r="C14" s="265">
        <v>0</v>
      </c>
      <c r="D14" s="266">
        <v>33</v>
      </c>
      <c r="E14" s="267">
        <v>49</v>
      </c>
      <c r="F14" s="265">
        <v>3</v>
      </c>
      <c r="G14" s="265">
        <v>3</v>
      </c>
      <c r="H14" s="266">
        <v>17</v>
      </c>
      <c r="I14" s="267">
        <v>20</v>
      </c>
      <c r="J14" s="265">
        <v>80</v>
      </c>
      <c r="K14" s="265">
        <v>137</v>
      </c>
      <c r="L14" s="266">
        <v>2</v>
      </c>
      <c r="M14" s="267">
        <v>2</v>
      </c>
      <c r="N14" s="265">
        <v>571</v>
      </c>
      <c r="O14" s="265">
        <v>777</v>
      </c>
      <c r="P14" s="266">
        <v>19</v>
      </c>
      <c r="Q14" s="267">
        <v>39</v>
      </c>
      <c r="R14" s="266">
        <v>14</v>
      </c>
      <c r="S14" s="267">
        <v>17</v>
      </c>
      <c r="T14" s="265">
        <f t="shared" si="1"/>
        <v>741</v>
      </c>
      <c r="U14" s="265">
        <f t="shared" si="1"/>
        <v>1044</v>
      </c>
      <c r="V14" s="268">
        <v>1785</v>
      </c>
    </row>
    <row r="15" spans="1:22">
      <c r="A15" s="269" t="s">
        <v>650</v>
      </c>
      <c r="B15" s="270">
        <f t="shared" ref="B15:V15" si="3">SUM(B16:B20)</f>
        <v>1</v>
      </c>
      <c r="C15" s="270">
        <f t="shared" si="3"/>
        <v>0</v>
      </c>
      <c r="D15" s="271">
        <f t="shared" si="3"/>
        <v>33</v>
      </c>
      <c r="E15" s="282">
        <f t="shared" si="3"/>
        <v>49</v>
      </c>
      <c r="F15" s="270">
        <f t="shared" si="3"/>
        <v>3</v>
      </c>
      <c r="G15" s="270">
        <f t="shared" si="3"/>
        <v>3</v>
      </c>
      <c r="H15" s="271">
        <f t="shared" si="3"/>
        <v>16</v>
      </c>
      <c r="I15" s="282">
        <f t="shared" si="3"/>
        <v>19</v>
      </c>
      <c r="J15" s="270">
        <f t="shared" si="3"/>
        <v>76</v>
      </c>
      <c r="K15" s="270">
        <f t="shared" si="3"/>
        <v>135</v>
      </c>
      <c r="L15" s="271">
        <f t="shared" si="3"/>
        <v>2</v>
      </c>
      <c r="M15" s="282">
        <f t="shared" si="3"/>
        <v>2</v>
      </c>
      <c r="N15" s="270">
        <f t="shared" si="3"/>
        <v>556</v>
      </c>
      <c r="O15" s="270">
        <f t="shared" si="3"/>
        <v>759</v>
      </c>
      <c r="P15" s="271">
        <f t="shared" si="3"/>
        <v>19</v>
      </c>
      <c r="Q15" s="282">
        <f t="shared" si="3"/>
        <v>39</v>
      </c>
      <c r="R15" s="270">
        <f t="shared" si="3"/>
        <v>14</v>
      </c>
      <c r="S15" s="270">
        <f t="shared" si="3"/>
        <v>14</v>
      </c>
      <c r="T15" s="271">
        <f t="shared" si="3"/>
        <v>720</v>
      </c>
      <c r="U15" s="282">
        <f t="shared" si="3"/>
        <v>1020</v>
      </c>
      <c r="V15" s="282">
        <f t="shared" si="3"/>
        <v>1740</v>
      </c>
    </row>
    <row r="16" spans="1:22">
      <c r="A16" s="273" t="s">
        <v>210</v>
      </c>
      <c r="B16" s="2">
        <v>0</v>
      </c>
      <c r="C16" s="2">
        <v>0</v>
      </c>
      <c r="D16" s="274">
        <v>0</v>
      </c>
      <c r="E16" s="16">
        <v>0</v>
      </c>
      <c r="F16" s="2">
        <v>0</v>
      </c>
      <c r="G16" s="2">
        <v>0</v>
      </c>
      <c r="H16" s="274">
        <v>0</v>
      </c>
      <c r="I16" s="16">
        <v>1</v>
      </c>
      <c r="J16" s="2">
        <v>3</v>
      </c>
      <c r="K16" s="2">
        <v>3</v>
      </c>
      <c r="L16" s="274">
        <v>0</v>
      </c>
      <c r="M16" s="16">
        <v>0</v>
      </c>
      <c r="N16" s="2">
        <v>7</v>
      </c>
      <c r="O16" s="2">
        <v>7</v>
      </c>
      <c r="P16" s="274">
        <v>1</v>
      </c>
      <c r="Q16" s="16">
        <v>0</v>
      </c>
      <c r="R16" s="274">
        <v>0</v>
      </c>
      <c r="S16" s="16">
        <v>0</v>
      </c>
      <c r="T16" s="2">
        <f t="shared" si="1"/>
        <v>11</v>
      </c>
      <c r="U16" s="2">
        <f t="shared" si="1"/>
        <v>11</v>
      </c>
      <c r="V16" s="275">
        <v>22</v>
      </c>
    </row>
    <row r="17" spans="1:22">
      <c r="A17" s="273" t="s">
        <v>211</v>
      </c>
      <c r="B17" s="2">
        <v>0</v>
      </c>
      <c r="C17" s="2">
        <v>0</v>
      </c>
      <c r="D17" s="274">
        <v>2</v>
      </c>
      <c r="E17" s="16">
        <v>1</v>
      </c>
      <c r="F17" s="2">
        <v>0</v>
      </c>
      <c r="G17" s="2">
        <v>0</v>
      </c>
      <c r="H17" s="274">
        <v>1</v>
      </c>
      <c r="I17" s="16">
        <v>2</v>
      </c>
      <c r="J17" s="2">
        <v>6</v>
      </c>
      <c r="K17" s="2">
        <v>11</v>
      </c>
      <c r="L17" s="274">
        <v>0</v>
      </c>
      <c r="M17" s="16">
        <v>0</v>
      </c>
      <c r="N17" s="2">
        <v>28</v>
      </c>
      <c r="O17" s="2">
        <v>15</v>
      </c>
      <c r="P17" s="274">
        <v>2</v>
      </c>
      <c r="Q17" s="16">
        <v>8</v>
      </c>
      <c r="R17" s="274">
        <v>1</v>
      </c>
      <c r="S17" s="16">
        <v>0</v>
      </c>
      <c r="T17" s="2">
        <f t="shared" si="1"/>
        <v>40</v>
      </c>
      <c r="U17" s="2">
        <f t="shared" si="1"/>
        <v>37</v>
      </c>
      <c r="V17" s="275">
        <v>77</v>
      </c>
    </row>
    <row r="18" spans="1:22">
      <c r="A18" s="273" t="s">
        <v>212</v>
      </c>
      <c r="B18" s="2">
        <v>0</v>
      </c>
      <c r="C18" s="2">
        <v>0</v>
      </c>
      <c r="D18" s="274">
        <v>2</v>
      </c>
      <c r="E18" s="16">
        <v>19</v>
      </c>
      <c r="F18" s="2">
        <v>0</v>
      </c>
      <c r="G18" s="2">
        <v>1</v>
      </c>
      <c r="H18" s="274">
        <v>5</v>
      </c>
      <c r="I18" s="16">
        <v>2</v>
      </c>
      <c r="J18" s="2">
        <v>6</v>
      </c>
      <c r="K18" s="2">
        <v>18</v>
      </c>
      <c r="L18" s="274">
        <v>0</v>
      </c>
      <c r="M18" s="16">
        <v>0</v>
      </c>
      <c r="N18" s="2">
        <v>62</v>
      </c>
      <c r="O18" s="2">
        <v>134</v>
      </c>
      <c r="P18" s="274">
        <v>4</v>
      </c>
      <c r="Q18" s="16">
        <v>5</v>
      </c>
      <c r="R18" s="274">
        <v>5</v>
      </c>
      <c r="S18" s="16">
        <v>1</v>
      </c>
      <c r="T18" s="2">
        <f t="shared" si="1"/>
        <v>84</v>
      </c>
      <c r="U18" s="2">
        <f t="shared" si="1"/>
        <v>180</v>
      </c>
      <c r="V18" s="275">
        <v>264</v>
      </c>
    </row>
    <row r="19" spans="1:22">
      <c r="A19" s="273" t="s">
        <v>213</v>
      </c>
      <c r="B19" s="2">
        <v>0</v>
      </c>
      <c r="C19" s="2">
        <v>0</v>
      </c>
      <c r="D19" s="274">
        <v>3</v>
      </c>
      <c r="E19" s="16">
        <v>12</v>
      </c>
      <c r="F19" s="2">
        <v>1</v>
      </c>
      <c r="G19" s="2">
        <v>0</v>
      </c>
      <c r="H19" s="274">
        <v>1</v>
      </c>
      <c r="I19" s="16">
        <v>4</v>
      </c>
      <c r="J19" s="2">
        <v>19</v>
      </c>
      <c r="K19" s="2">
        <v>28</v>
      </c>
      <c r="L19" s="274">
        <v>0</v>
      </c>
      <c r="M19" s="16">
        <v>0</v>
      </c>
      <c r="N19" s="2">
        <v>119</v>
      </c>
      <c r="O19" s="2">
        <v>171</v>
      </c>
      <c r="P19" s="274">
        <v>2</v>
      </c>
      <c r="Q19" s="16">
        <v>9</v>
      </c>
      <c r="R19" s="274">
        <v>3</v>
      </c>
      <c r="S19" s="16">
        <v>5</v>
      </c>
      <c r="T19" s="2">
        <f t="shared" si="1"/>
        <v>148</v>
      </c>
      <c r="U19" s="2">
        <f t="shared" si="1"/>
        <v>229</v>
      </c>
      <c r="V19" s="275">
        <v>377</v>
      </c>
    </row>
    <row r="20" spans="1:22">
      <c r="A20" s="273" t="s">
        <v>214</v>
      </c>
      <c r="B20" s="2">
        <v>1</v>
      </c>
      <c r="C20" s="2">
        <v>0</v>
      </c>
      <c r="D20" s="274">
        <v>26</v>
      </c>
      <c r="E20" s="16">
        <v>17</v>
      </c>
      <c r="F20" s="2">
        <v>2</v>
      </c>
      <c r="G20" s="2">
        <v>2</v>
      </c>
      <c r="H20" s="274">
        <v>9</v>
      </c>
      <c r="I20" s="16">
        <v>10</v>
      </c>
      <c r="J20" s="2">
        <v>42</v>
      </c>
      <c r="K20" s="2">
        <v>75</v>
      </c>
      <c r="L20" s="274">
        <v>2</v>
      </c>
      <c r="M20" s="16">
        <v>2</v>
      </c>
      <c r="N20" s="2">
        <v>340</v>
      </c>
      <c r="O20" s="2">
        <v>432</v>
      </c>
      <c r="P20" s="274">
        <v>10</v>
      </c>
      <c r="Q20" s="16">
        <v>17</v>
      </c>
      <c r="R20" s="274">
        <v>5</v>
      </c>
      <c r="S20" s="16">
        <v>8</v>
      </c>
      <c r="T20" s="2">
        <f t="shared" si="1"/>
        <v>437</v>
      </c>
      <c r="U20" s="2">
        <f t="shared" si="1"/>
        <v>563</v>
      </c>
      <c r="V20" s="275">
        <v>1000</v>
      </c>
    </row>
    <row r="21" spans="1:22">
      <c r="A21" s="276" t="s">
        <v>215</v>
      </c>
      <c r="B21" s="277">
        <v>1</v>
      </c>
      <c r="C21" s="277">
        <v>0</v>
      </c>
      <c r="D21" s="278">
        <v>0</v>
      </c>
      <c r="E21" s="279">
        <v>0</v>
      </c>
      <c r="F21" s="277">
        <v>0</v>
      </c>
      <c r="G21" s="277">
        <v>0</v>
      </c>
      <c r="H21" s="278">
        <v>1</v>
      </c>
      <c r="I21" s="279">
        <v>1</v>
      </c>
      <c r="J21" s="277">
        <v>4</v>
      </c>
      <c r="K21" s="277">
        <v>2</v>
      </c>
      <c r="L21" s="278">
        <v>0</v>
      </c>
      <c r="M21" s="279">
        <v>0</v>
      </c>
      <c r="N21" s="277">
        <v>15</v>
      </c>
      <c r="O21" s="277">
        <v>18</v>
      </c>
      <c r="P21" s="278">
        <v>0</v>
      </c>
      <c r="Q21" s="279">
        <v>0</v>
      </c>
      <c r="R21" s="278">
        <v>0</v>
      </c>
      <c r="S21" s="279">
        <v>3</v>
      </c>
      <c r="T21" s="277">
        <f t="shared" si="1"/>
        <v>21</v>
      </c>
      <c r="U21" s="277">
        <f t="shared" si="1"/>
        <v>24</v>
      </c>
      <c r="V21" s="281">
        <v>45</v>
      </c>
    </row>
    <row r="22" spans="1:22">
      <c r="A22" s="258" t="s">
        <v>217</v>
      </c>
      <c r="B22" s="283">
        <v>122</v>
      </c>
      <c r="C22" s="284">
        <v>92</v>
      </c>
      <c r="D22" s="283">
        <v>32</v>
      </c>
      <c r="E22" s="163">
        <v>62</v>
      </c>
      <c r="F22" s="284">
        <v>2</v>
      </c>
      <c r="G22" s="284">
        <v>0</v>
      </c>
      <c r="H22" s="283">
        <v>31</v>
      </c>
      <c r="I22" s="163">
        <v>52</v>
      </c>
      <c r="J22" s="284">
        <v>82</v>
      </c>
      <c r="K22" s="284">
        <v>187</v>
      </c>
      <c r="L22" s="283">
        <v>2</v>
      </c>
      <c r="M22" s="163">
        <v>2</v>
      </c>
      <c r="N22" s="284">
        <v>691</v>
      </c>
      <c r="O22" s="284">
        <v>1110</v>
      </c>
      <c r="P22" s="283">
        <v>12</v>
      </c>
      <c r="Q22" s="163">
        <v>44</v>
      </c>
      <c r="R22" s="283">
        <v>52</v>
      </c>
      <c r="S22" s="163">
        <v>86</v>
      </c>
      <c r="T22" s="284">
        <v>1026</v>
      </c>
      <c r="U22" s="284">
        <v>1635</v>
      </c>
      <c r="V22" s="285">
        <v>2661</v>
      </c>
    </row>
    <row r="23" spans="1:22">
      <c r="A23" s="286" t="s">
        <v>651</v>
      </c>
      <c r="B23" s="287">
        <f>B26+B29</f>
        <v>119</v>
      </c>
      <c r="C23" s="288">
        <f t="shared" ref="C23:V25" si="4">C26+C29</f>
        <v>89</v>
      </c>
      <c r="D23" s="287">
        <f t="shared" si="4"/>
        <v>28</v>
      </c>
      <c r="E23" s="288">
        <f t="shared" si="4"/>
        <v>52</v>
      </c>
      <c r="F23" s="287">
        <f t="shared" si="4"/>
        <v>1</v>
      </c>
      <c r="G23" s="288">
        <f t="shared" si="4"/>
        <v>0</v>
      </c>
      <c r="H23" s="287">
        <f t="shared" si="4"/>
        <v>13</v>
      </c>
      <c r="I23" s="288">
        <f t="shared" si="4"/>
        <v>25</v>
      </c>
      <c r="J23" s="287">
        <f t="shared" si="4"/>
        <v>77</v>
      </c>
      <c r="K23" s="288">
        <f t="shared" si="4"/>
        <v>168</v>
      </c>
      <c r="L23" s="287">
        <f t="shared" si="4"/>
        <v>2</v>
      </c>
      <c r="M23" s="288">
        <f t="shared" si="4"/>
        <v>2</v>
      </c>
      <c r="N23" s="287">
        <f t="shared" si="4"/>
        <v>499</v>
      </c>
      <c r="O23" s="288">
        <f t="shared" si="4"/>
        <v>908</v>
      </c>
      <c r="P23" s="287">
        <f t="shared" si="4"/>
        <v>9</v>
      </c>
      <c r="Q23" s="288">
        <f t="shared" si="4"/>
        <v>32</v>
      </c>
      <c r="R23" s="287">
        <f t="shared" si="4"/>
        <v>33</v>
      </c>
      <c r="S23" s="288">
        <f t="shared" si="4"/>
        <v>67</v>
      </c>
      <c r="T23" s="287">
        <f t="shared" si="4"/>
        <v>781</v>
      </c>
      <c r="U23" s="288">
        <f t="shared" si="4"/>
        <v>1343</v>
      </c>
      <c r="V23" s="172">
        <f t="shared" si="4"/>
        <v>2124</v>
      </c>
    </row>
    <row r="24" spans="1:22">
      <c r="A24" s="273" t="s">
        <v>218</v>
      </c>
      <c r="B24" s="289">
        <f t="shared" ref="B24:Q25" si="5">B27+B30</f>
        <v>40</v>
      </c>
      <c r="C24" s="290">
        <f t="shared" si="5"/>
        <v>37</v>
      </c>
      <c r="D24" s="289">
        <f t="shared" si="5"/>
        <v>12</v>
      </c>
      <c r="E24" s="290">
        <f t="shared" si="5"/>
        <v>28</v>
      </c>
      <c r="F24" s="289">
        <f t="shared" si="5"/>
        <v>0</v>
      </c>
      <c r="G24" s="290">
        <f t="shared" si="5"/>
        <v>0</v>
      </c>
      <c r="H24" s="289">
        <f t="shared" si="5"/>
        <v>4</v>
      </c>
      <c r="I24" s="290">
        <f t="shared" si="5"/>
        <v>7</v>
      </c>
      <c r="J24" s="289">
        <f t="shared" si="5"/>
        <v>31</v>
      </c>
      <c r="K24" s="290">
        <f t="shared" si="5"/>
        <v>72</v>
      </c>
      <c r="L24" s="289">
        <f t="shared" si="5"/>
        <v>1</v>
      </c>
      <c r="M24" s="290">
        <f t="shared" si="5"/>
        <v>1</v>
      </c>
      <c r="N24" s="289">
        <f t="shared" si="5"/>
        <v>162</v>
      </c>
      <c r="O24" s="290">
        <f t="shared" si="5"/>
        <v>336</v>
      </c>
      <c r="P24" s="289">
        <f t="shared" si="5"/>
        <v>5</v>
      </c>
      <c r="Q24" s="290">
        <f t="shared" si="5"/>
        <v>15</v>
      </c>
      <c r="R24" s="289">
        <f t="shared" si="4"/>
        <v>17</v>
      </c>
      <c r="S24" s="290">
        <f t="shared" si="4"/>
        <v>27</v>
      </c>
      <c r="T24" s="289">
        <f t="shared" si="4"/>
        <v>272</v>
      </c>
      <c r="U24" s="290">
        <f t="shared" si="4"/>
        <v>523</v>
      </c>
      <c r="V24" s="291">
        <f t="shared" si="4"/>
        <v>795</v>
      </c>
    </row>
    <row r="25" spans="1:22">
      <c r="A25" s="273" t="s">
        <v>219</v>
      </c>
      <c r="B25" s="292">
        <f t="shared" si="5"/>
        <v>79</v>
      </c>
      <c r="C25" s="293">
        <f t="shared" si="5"/>
        <v>52</v>
      </c>
      <c r="D25" s="292">
        <f t="shared" si="5"/>
        <v>16</v>
      </c>
      <c r="E25" s="293">
        <f t="shared" si="5"/>
        <v>24</v>
      </c>
      <c r="F25" s="292">
        <f t="shared" si="5"/>
        <v>1</v>
      </c>
      <c r="G25" s="293">
        <f t="shared" si="5"/>
        <v>0</v>
      </c>
      <c r="H25" s="292">
        <f t="shared" si="5"/>
        <v>9</v>
      </c>
      <c r="I25" s="293">
        <f t="shared" si="5"/>
        <v>18</v>
      </c>
      <c r="J25" s="292">
        <f t="shared" si="5"/>
        <v>46</v>
      </c>
      <c r="K25" s="293">
        <f t="shared" si="5"/>
        <v>96</v>
      </c>
      <c r="L25" s="292">
        <f t="shared" si="5"/>
        <v>1</v>
      </c>
      <c r="M25" s="293">
        <f t="shared" si="5"/>
        <v>1</v>
      </c>
      <c r="N25" s="292">
        <f t="shared" si="5"/>
        <v>337</v>
      </c>
      <c r="O25" s="293">
        <f t="shared" si="5"/>
        <v>572</v>
      </c>
      <c r="P25" s="292">
        <f t="shared" si="5"/>
        <v>4</v>
      </c>
      <c r="Q25" s="293">
        <f t="shared" si="5"/>
        <v>17</v>
      </c>
      <c r="R25" s="292">
        <f t="shared" si="4"/>
        <v>16</v>
      </c>
      <c r="S25" s="293">
        <f t="shared" si="4"/>
        <v>40</v>
      </c>
      <c r="T25" s="292">
        <f t="shared" si="4"/>
        <v>509</v>
      </c>
      <c r="U25" s="293">
        <f t="shared" si="4"/>
        <v>820</v>
      </c>
      <c r="V25" s="294">
        <f t="shared" si="4"/>
        <v>1329</v>
      </c>
    </row>
    <row r="26" spans="1:22">
      <c r="A26" s="264" t="s">
        <v>652</v>
      </c>
      <c r="B26" s="265">
        <v>62</v>
      </c>
      <c r="C26" s="265">
        <v>45</v>
      </c>
      <c r="D26" s="266">
        <v>11</v>
      </c>
      <c r="E26" s="267">
        <v>26</v>
      </c>
      <c r="F26" s="265">
        <v>0</v>
      </c>
      <c r="G26" s="265">
        <v>0</v>
      </c>
      <c r="H26" s="266">
        <v>4</v>
      </c>
      <c r="I26" s="267">
        <v>9</v>
      </c>
      <c r="J26" s="265">
        <v>28</v>
      </c>
      <c r="K26" s="265">
        <v>52</v>
      </c>
      <c r="L26" s="266">
        <v>1</v>
      </c>
      <c r="M26" s="267">
        <v>0</v>
      </c>
      <c r="N26" s="265">
        <v>166</v>
      </c>
      <c r="O26" s="265">
        <v>286</v>
      </c>
      <c r="P26" s="266">
        <v>7</v>
      </c>
      <c r="Q26" s="267">
        <v>12</v>
      </c>
      <c r="R26" s="266">
        <v>6</v>
      </c>
      <c r="S26" s="267">
        <v>16</v>
      </c>
      <c r="T26" s="265">
        <f t="shared" si="1"/>
        <v>285</v>
      </c>
      <c r="U26" s="265">
        <f t="shared" si="1"/>
        <v>446</v>
      </c>
      <c r="V26" s="268">
        <v>731</v>
      </c>
    </row>
    <row r="27" spans="1:22">
      <c r="A27" s="148" t="s">
        <v>218</v>
      </c>
      <c r="B27" s="2">
        <v>31</v>
      </c>
      <c r="C27" s="2">
        <v>21</v>
      </c>
      <c r="D27" s="274">
        <v>6</v>
      </c>
      <c r="E27" s="16">
        <v>17</v>
      </c>
      <c r="F27" s="2">
        <v>0</v>
      </c>
      <c r="G27" s="2">
        <v>0</v>
      </c>
      <c r="H27" s="274">
        <v>0</v>
      </c>
      <c r="I27" s="16">
        <v>3</v>
      </c>
      <c r="J27" s="2">
        <v>12</v>
      </c>
      <c r="K27" s="2">
        <v>26</v>
      </c>
      <c r="L27" s="274">
        <v>1</v>
      </c>
      <c r="M27" s="16">
        <v>0</v>
      </c>
      <c r="N27" s="2">
        <v>77</v>
      </c>
      <c r="O27" s="2">
        <v>131</v>
      </c>
      <c r="P27" s="274">
        <v>5</v>
      </c>
      <c r="Q27" s="16">
        <v>7</v>
      </c>
      <c r="R27" s="274">
        <v>2</v>
      </c>
      <c r="S27" s="16">
        <v>7</v>
      </c>
      <c r="T27" s="2">
        <f t="shared" si="1"/>
        <v>134</v>
      </c>
      <c r="U27" s="2">
        <f t="shared" si="1"/>
        <v>212</v>
      </c>
      <c r="V27" s="275">
        <v>346</v>
      </c>
    </row>
    <row r="28" spans="1:22">
      <c r="A28" s="54" t="s">
        <v>219</v>
      </c>
      <c r="B28" s="2">
        <v>31</v>
      </c>
      <c r="C28" s="2">
        <v>24</v>
      </c>
      <c r="D28" s="274">
        <v>5</v>
      </c>
      <c r="E28" s="16">
        <v>9</v>
      </c>
      <c r="F28" s="2">
        <v>0</v>
      </c>
      <c r="G28" s="2">
        <v>0</v>
      </c>
      <c r="H28" s="274">
        <v>4</v>
      </c>
      <c r="I28" s="16">
        <v>6</v>
      </c>
      <c r="J28" s="2">
        <v>16</v>
      </c>
      <c r="K28" s="2">
        <v>26</v>
      </c>
      <c r="L28" s="274">
        <v>0</v>
      </c>
      <c r="M28" s="16">
        <v>0</v>
      </c>
      <c r="N28" s="2">
        <v>89</v>
      </c>
      <c r="O28" s="2">
        <v>155</v>
      </c>
      <c r="P28" s="274">
        <v>2</v>
      </c>
      <c r="Q28" s="16">
        <v>5</v>
      </c>
      <c r="R28" s="274">
        <v>4</v>
      </c>
      <c r="S28" s="16">
        <v>9</v>
      </c>
      <c r="T28" s="2">
        <f t="shared" si="1"/>
        <v>151</v>
      </c>
      <c r="U28" s="2">
        <f t="shared" si="1"/>
        <v>234</v>
      </c>
      <c r="V28" s="275">
        <v>385</v>
      </c>
    </row>
    <row r="29" spans="1:22">
      <c r="A29" s="264" t="s">
        <v>653</v>
      </c>
      <c r="B29" s="266">
        <v>57</v>
      </c>
      <c r="C29" s="265">
        <v>44</v>
      </c>
      <c r="D29" s="266">
        <v>17</v>
      </c>
      <c r="E29" s="267">
        <v>26</v>
      </c>
      <c r="F29" s="265">
        <v>1</v>
      </c>
      <c r="G29" s="265">
        <v>0</v>
      </c>
      <c r="H29" s="266">
        <v>9</v>
      </c>
      <c r="I29" s="267">
        <v>16</v>
      </c>
      <c r="J29" s="265">
        <v>49</v>
      </c>
      <c r="K29" s="265">
        <v>116</v>
      </c>
      <c r="L29" s="266">
        <v>1</v>
      </c>
      <c r="M29" s="267">
        <v>2</v>
      </c>
      <c r="N29" s="265">
        <v>333</v>
      </c>
      <c r="O29" s="265">
        <v>622</v>
      </c>
      <c r="P29" s="266">
        <v>2</v>
      </c>
      <c r="Q29" s="267">
        <v>20</v>
      </c>
      <c r="R29" s="266">
        <v>27</v>
      </c>
      <c r="S29" s="267">
        <v>51</v>
      </c>
      <c r="T29" s="265">
        <f t="shared" ref="T29:U31" si="6">B29+D29+F29+H29+J29+L29+N29+P29+R29</f>
        <v>496</v>
      </c>
      <c r="U29" s="265">
        <f t="shared" si="6"/>
        <v>897</v>
      </c>
      <c r="V29" s="268">
        <v>1393</v>
      </c>
    </row>
    <row r="30" spans="1:22">
      <c r="A30" s="148" t="s">
        <v>654</v>
      </c>
      <c r="B30" s="2">
        <v>9</v>
      </c>
      <c r="C30" s="2">
        <v>16</v>
      </c>
      <c r="D30" s="274">
        <v>6</v>
      </c>
      <c r="E30" s="16">
        <v>11</v>
      </c>
      <c r="F30" s="2">
        <v>0</v>
      </c>
      <c r="G30" s="2">
        <v>0</v>
      </c>
      <c r="H30" s="274">
        <v>4</v>
      </c>
      <c r="I30" s="16">
        <v>4</v>
      </c>
      <c r="J30" s="2">
        <v>19</v>
      </c>
      <c r="K30" s="2">
        <v>46</v>
      </c>
      <c r="L30" s="274">
        <v>0</v>
      </c>
      <c r="M30" s="16">
        <v>1</v>
      </c>
      <c r="N30" s="2">
        <v>85</v>
      </c>
      <c r="O30" s="2">
        <v>205</v>
      </c>
      <c r="P30" s="274">
        <v>0</v>
      </c>
      <c r="Q30" s="16">
        <v>8</v>
      </c>
      <c r="R30" s="274">
        <v>15</v>
      </c>
      <c r="S30" s="16">
        <v>20</v>
      </c>
      <c r="T30" s="2">
        <f t="shared" si="6"/>
        <v>138</v>
      </c>
      <c r="U30" s="2">
        <f t="shared" si="6"/>
        <v>311</v>
      </c>
      <c r="V30" s="275">
        <v>449</v>
      </c>
    </row>
    <row r="31" spans="1:22">
      <c r="A31" s="54" t="s">
        <v>219</v>
      </c>
      <c r="B31" s="46">
        <v>48</v>
      </c>
      <c r="C31" s="46">
        <v>28</v>
      </c>
      <c r="D31" s="37">
        <v>11</v>
      </c>
      <c r="E31" s="38">
        <v>15</v>
      </c>
      <c r="F31" s="46">
        <v>1</v>
      </c>
      <c r="G31" s="46">
        <v>0</v>
      </c>
      <c r="H31" s="37">
        <v>5</v>
      </c>
      <c r="I31" s="38">
        <v>12</v>
      </c>
      <c r="J31" s="46">
        <v>30</v>
      </c>
      <c r="K31" s="46">
        <v>70</v>
      </c>
      <c r="L31" s="37">
        <v>1</v>
      </c>
      <c r="M31" s="38">
        <v>1</v>
      </c>
      <c r="N31" s="46">
        <v>248</v>
      </c>
      <c r="O31" s="46">
        <v>417</v>
      </c>
      <c r="P31" s="37">
        <v>2</v>
      </c>
      <c r="Q31" s="38">
        <v>12</v>
      </c>
      <c r="R31" s="37">
        <v>12</v>
      </c>
      <c r="S31" s="38">
        <v>31</v>
      </c>
      <c r="T31" s="46">
        <f t="shared" si="6"/>
        <v>358</v>
      </c>
      <c r="U31" s="46">
        <f t="shared" si="6"/>
        <v>586</v>
      </c>
      <c r="V31" s="295">
        <v>944</v>
      </c>
    </row>
    <row r="32" spans="1:22">
      <c r="A32" s="296" t="s">
        <v>655</v>
      </c>
      <c r="B32" s="31">
        <f>B35+B38</f>
        <v>3</v>
      </c>
      <c r="C32" s="31">
        <f t="shared" ref="C32:V34" si="7">C35+C38</f>
        <v>3</v>
      </c>
      <c r="D32" s="169">
        <f t="shared" si="7"/>
        <v>4</v>
      </c>
      <c r="E32" s="31">
        <f t="shared" si="7"/>
        <v>10</v>
      </c>
      <c r="F32" s="169">
        <f t="shared" si="7"/>
        <v>1</v>
      </c>
      <c r="G32" s="31">
        <f t="shared" si="7"/>
        <v>0</v>
      </c>
      <c r="H32" s="169">
        <f t="shared" si="7"/>
        <v>18</v>
      </c>
      <c r="I32" s="31">
        <f t="shared" si="7"/>
        <v>27</v>
      </c>
      <c r="J32" s="169">
        <f t="shared" si="7"/>
        <v>5</v>
      </c>
      <c r="K32" s="31">
        <f t="shared" si="7"/>
        <v>19</v>
      </c>
      <c r="L32" s="169">
        <f t="shared" si="7"/>
        <v>0</v>
      </c>
      <c r="M32" s="31">
        <f t="shared" si="7"/>
        <v>0</v>
      </c>
      <c r="N32" s="169">
        <f t="shared" si="7"/>
        <v>192</v>
      </c>
      <c r="O32" s="31">
        <f t="shared" si="7"/>
        <v>202</v>
      </c>
      <c r="P32" s="169">
        <f t="shared" si="7"/>
        <v>3</v>
      </c>
      <c r="Q32" s="31">
        <f t="shared" si="7"/>
        <v>12</v>
      </c>
      <c r="R32" s="169">
        <f t="shared" si="7"/>
        <v>19</v>
      </c>
      <c r="S32" s="31">
        <f t="shared" si="7"/>
        <v>19</v>
      </c>
      <c r="T32" s="169">
        <f t="shared" si="7"/>
        <v>245</v>
      </c>
      <c r="U32" s="31">
        <f t="shared" si="7"/>
        <v>292</v>
      </c>
      <c r="V32" s="172">
        <f t="shared" si="7"/>
        <v>537</v>
      </c>
    </row>
    <row r="33" spans="1:22">
      <c r="A33" s="148" t="s">
        <v>656</v>
      </c>
      <c r="B33" s="158">
        <f t="shared" ref="B33:Q34" si="8">B36+B39</f>
        <v>2</v>
      </c>
      <c r="C33" s="157">
        <f t="shared" si="8"/>
        <v>2</v>
      </c>
      <c r="D33" s="156">
        <f t="shared" si="8"/>
        <v>4</v>
      </c>
      <c r="E33" s="157">
        <f t="shared" si="8"/>
        <v>3</v>
      </c>
      <c r="F33" s="156">
        <f t="shared" si="8"/>
        <v>1</v>
      </c>
      <c r="G33" s="157">
        <f t="shared" si="8"/>
        <v>0</v>
      </c>
      <c r="H33" s="156">
        <f t="shared" si="8"/>
        <v>9</v>
      </c>
      <c r="I33" s="157">
        <f t="shared" si="8"/>
        <v>16</v>
      </c>
      <c r="J33" s="156">
        <f t="shared" si="8"/>
        <v>2</v>
      </c>
      <c r="K33" s="157">
        <f t="shared" si="8"/>
        <v>5</v>
      </c>
      <c r="L33" s="156">
        <f t="shared" si="8"/>
        <v>0</v>
      </c>
      <c r="M33" s="157">
        <f t="shared" si="8"/>
        <v>0</v>
      </c>
      <c r="N33" s="156">
        <f t="shared" si="8"/>
        <v>69</v>
      </c>
      <c r="O33" s="157">
        <f t="shared" si="8"/>
        <v>62</v>
      </c>
      <c r="P33" s="156">
        <f t="shared" si="8"/>
        <v>1</v>
      </c>
      <c r="Q33" s="157">
        <f t="shared" si="8"/>
        <v>2</v>
      </c>
      <c r="R33" s="156">
        <f t="shared" si="7"/>
        <v>17</v>
      </c>
      <c r="S33" s="157">
        <f t="shared" si="7"/>
        <v>17</v>
      </c>
      <c r="T33" s="156">
        <f t="shared" si="7"/>
        <v>105</v>
      </c>
      <c r="U33" s="157">
        <f t="shared" si="7"/>
        <v>107</v>
      </c>
      <c r="V33" s="157">
        <f t="shared" si="7"/>
        <v>212</v>
      </c>
    </row>
    <row r="34" spans="1:22">
      <c r="A34" s="54" t="s">
        <v>657</v>
      </c>
      <c r="B34" s="37">
        <f t="shared" si="8"/>
        <v>1</v>
      </c>
      <c r="C34" s="38">
        <f t="shared" si="8"/>
        <v>1</v>
      </c>
      <c r="D34" s="46">
        <f t="shared" si="8"/>
        <v>0</v>
      </c>
      <c r="E34" s="38">
        <f t="shared" si="8"/>
        <v>7</v>
      </c>
      <c r="F34" s="46">
        <f t="shared" si="8"/>
        <v>0</v>
      </c>
      <c r="G34" s="38">
        <f t="shared" si="8"/>
        <v>0</v>
      </c>
      <c r="H34" s="46">
        <f t="shared" si="8"/>
        <v>9</v>
      </c>
      <c r="I34" s="38">
        <f t="shared" si="8"/>
        <v>11</v>
      </c>
      <c r="J34" s="46">
        <f t="shared" si="8"/>
        <v>3</v>
      </c>
      <c r="K34" s="38">
        <f t="shared" si="8"/>
        <v>14</v>
      </c>
      <c r="L34" s="46">
        <f t="shared" si="8"/>
        <v>0</v>
      </c>
      <c r="M34" s="38">
        <f t="shared" si="8"/>
        <v>0</v>
      </c>
      <c r="N34" s="46">
        <f t="shared" si="8"/>
        <v>123</v>
      </c>
      <c r="O34" s="38">
        <f t="shared" si="8"/>
        <v>140</v>
      </c>
      <c r="P34" s="46">
        <f t="shared" si="8"/>
        <v>2</v>
      </c>
      <c r="Q34" s="38">
        <f t="shared" si="8"/>
        <v>10</v>
      </c>
      <c r="R34" s="46">
        <f t="shared" si="7"/>
        <v>2</v>
      </c>
      <c r="S34" s="38">
        <f t="shared" si="7"/>
        <v>2</v>
      </c>
      <c r="T34" s="46">
        <f t="shared" si="7"/>
        <v>140</v>
      </c>
      <c r="U34" s="38">
        <f t="shared" si="7"/>
        <v>185</v>
      </c>
      <c r="V34" s="38">
        <f t="shared" si="7"/>
        <v>325</v>
      </c>
    </row>
    <row r="35" spans="1:22">
      <c r="A35" s="264" t="s">
        <v>220</v>
      </c>
      <c r="B35" s="265">
        <f>B36+B37</f>
        <v>0</v>
      </c>
      <c r="C35" s="265">
        <f t="shared" ref="C35:V35" si="9">C36+C37</f>
        <v>0</v>
      </c>
      <c r="D35" s="266">
        <f t="shared" si="9"/>
        <v>1</v>
      </c>
      <c r="E35" s="267">
        <f t="shared" si="9"/>
        <v>1</v>
      </c>
      <c r="F35" s="265">
        <f t="shared" si="9"/>
        <v>1</v>
      </c>
      <c r="G35" s="265">
        <f t="shared" si="9"/>
        <v>0</v>
      </c>
      <c r="H35" s="266">
        <f t="shared" si="9"/>
        <v>7</v>
      </c>
      <c r="I35" s="267">
        <f t="shared" si="9"/>
        <v>9</v>
      </c>
      <c r="J35" s="265">
        <f t="shared" si="9"/>
        <v>2</v>
      </c>
      <c r="K35" s="265">
        <f t="shared" si="9"/>
        <v>5</v>
      </c>
      <c r="L35" s="266">
        <f t="shared" si="9"/>
        <v>0</v>
      </c>
      <c r="M35" s="267">
        <f t="shared" si="9"/>
        <v>0</v>
      </c>
      <c r="N35" s="265">
        <f t="shared" si="9"/>
        <v>43</v>
      </c>
      <c r="O35" s="265">
        <f t="shared" si="9"/>
        <v>47</v>
      </c>
      <c r="P35" s="266">
        <f t="shared" si="9"/>
        <v>0</v>
      </c>
      <c r="Q35" s="267">
        <f t="shared" si="9"/>
        <v>2</v>
      </c>
      <c r="R35" s="266">
        <f t="shared" si="9"/>
        <v>3</v>
      </c>
      <c r="S35" s="267">
        <f t="shared" si="9"/>
        <v>3</v>
      </c>
      <c r="T35" s="265">
        <f t="shared" si="9"/>
        <v>57</v>
      </c>
      <c r="U35" s="265">
        <f t="shared" si="9"/>
        <v>67</v>
      </c>
      <c r="V35" s="268">
        <f t="shared" si="9"/>
        <v>124</v>
      </c>
    </row>
    <row r="36" spans="1:22">
      <c r="A36" s="148" t="s">
        <v>221</v>
      </c>
      <c r="B36" s="2">
        <v>0</v>
      </c>
      <c r="C36" s="2">
        <v>0</v>
      </c>
      <c r="D36" s="274">
        <v>1</v>
      </c>
      <c r="E36" s="16">
        <v>0</v>
      </c>
      <c r="F36" s="2">
        <v>1</v>
      </c>
      <c r="G36" s="2">
        <v>0</v>
      </c>
      <c r="H36" s="274">
        <v>5</v>
      </c>
      <c r="I36" s="16">
        <v>8</v>
      </c>
      <c r="J36" s="2">
        <v>2</v>
      </c>
      <c r="K36" s="2">
        <v>0</v>
      </c>
      <c r="L36" s="274">
        <v>0</v>
      </c>
      <c r="M36" s="16">
        <v>0</v>
      </c>
      <c r="N36" s="2">
        <v>18</v>
      </c>
      <c r="O36" s="2">
        <v>9</v>
      </c>
      <c r="P36" s="274">
        <v>0</v>
      </c>
      <c r="Q36" s="16">
        <v>1</v>
      </c>
      <c r="R36" s="274">
        <v>2</v>
      </c>
      <c r="S36" s="16">
        <v>3</v>
      </c>
      <c r="T36" s="2">
        <f>B36+D36+F36+H36+J36+L36+N36+P36+R36</f>
        <v>29</v>
      </c>
      <c r="U36" s="2">
        <f>C36+E36+G36+I36+K36+M36+O36+Q36+S36</f>
        <v>21</v>
      </c>
      <c r="V36" s="275">
        <v>50</v>
      </c>
    </row>
    <row r="37" spans="1:22">
      <c r="A37" s="54" t="s">
        <v>222</v>
      </c>
      <c r="B37" s="2">
        <v>0</v>
      </c>
      <c r="C37" s="2">
        <v>0</v>
      </c>
      <c r="D37" s="274">
        <v>0</v>
      </c>
      <c r="E37" s="16">
        <v>1</v>
      </c>
      <c r="F37" s="2">
        <v>0</v>
      </c>
      <c r="G37" s="2">
        <v>0</v>
      </c>
      <c r="H37" s="274">
        <v>2</v>
      </c>
      <c r="I37" s="16">
        <v>1</v>
      </c>
      <c r="J37" s="2">
        <v>0</v>
      </c>
      <c r="K37" s="2">
        <v>5</v>
      </c>
      <c r="L37" s="274">
        <v>0</v>
      </c>
      <c r="M37" s="16">
        <v>0</v>
      </c>
      <c r="N37" s="2">
        <v>25</v>
      </c>
      <c r="O37" s="2">
        <v>38</v>
      </c>
      <c r="P37" s="274">
        <v>0</v>
      </c>
      <c r="Q37" s="16">
        <v>1</v>
      </c>
      <c r="R37" s="274">
        <v>1</v>
      </c>
      <c r="S37" s="16">
        <v>0</v>
      </c>
      <c r="T37" s="2">
        <f>B37+D37+F37+H37+J37+L37+N37+P37+R37</f>
        <v>28</v>
      </c>
      <c r="U37" s="2">
        <f>C37+E37+G37+I37+K37+M37+O37+Q37+S37</f>
        <v>46</v>
      </c>
      <c r="V37" s="275">
        <v>74</v>
      </c>
    </row>
    <row r="38" spans="1:22">
      <c r="A38" s="264" t="s">
        <v>223</v>
      </c>
      <c r="B38" s="265">
        <f>B39+B40</f>
        <v>3</v>
      </c>
      <c r="C38" s="265">
        <f t="shared" ref="C38:V38" si="10">C39+C40</f>
        <v>3</v>
      </c>
      <c r="D38" s="266">
        <f t="shared" si="10"/>
        <v>3</v>
      </c>
      <c r="E38" s="267">
        <f t="shared" si="10"/>
        <v>9</v>
      </c>
      <c r="F38" s="265">
        <f t="shared" si="10"/>
        <v>0</v>
      </c>
      <c r="G38" s="265">
        <f t="shared" si="10"/>
        <v>0</v>
      </c>
      <c r="H38" s="266">
        <f t="shared" si="10"/>
        <v>11</v>
      </c>
      <c r="I38" s="267">
        <f t="shared" si="10"/>
        <v>18</v>
      </c>
      <c r="J38" s="265">
        <f t="shared" si="10"/>
        <v>3</v>
      </c>
      <c r="K38" s="265">
        <f t="shared" si="10"/>
        <v>14</v>
      </c>
      <c r="L38" s="266">
        <f t="shared" si="10"/>
        <v>0</v>
      </c>
      <c r="M38" s="267">
        <f t="shared" si="10"/>
        <v>0</v>
      </c>
      <c r="N38" s="265">
        <f t="shared" si="10"/>
        <v>149</v>
      </c>
      <c r="O38" s="265">
        <f t="shared" si="10"/>
        <v>155</v>
      </c>
      <c r="P38" s="266">
        <f t="shared" si="10"/>
        <v>3</v>
      </c>
      <c r="Q38" s="267">
        <f t="shared" si="10"/>
        <v>10</v>
      </c>
      <c r="R38" s="266">
        <f t="shared" si="10"/>
        <v>16</v>
      </c>
      <c r="S38" s="267">
        <f t="shared" si="10"/>
        <v>16</v>
      </c>
      <c r="T38" s="265">
        <f t="shared" si="10"/>
        <v>188</v>
      </c>
      <c r="U38" s="265">
        <f t="shared" si="10"/>
        <v>225</v>
      </c>
      <c r="V38" s="268">
        <f t="shared" si="10"/>
        <v>413</v>
      </c>
    </row>
    <row r="39" spans="1:22">
      <c r="A39" s="148" t="s">
        <v>221</v>
      </c>
      <c r="B39" s="2">
        <v>2</v>
      </c>
      <c r="C39" s="2">
        <v>2</v>
      </c>
      <c r="D39" s="274">
        <v>3</v>
      </c>
      <c r="E39" s="16">
        <v>3</v>
      </c>
      <c r="F39" s="2">
        <v>0</v>
      </c>
      <c r="G39" s="2">
        <v>0</v>
      </c>
      <c r="H39" s="274">
        <v>4</v>
      </c>
      <c r="I39" s="16">
        <v>8</v>
      </c>
      <c r="J39" s="2">
        <v>0</v>
      </c>
      <c r="K39" s="2">
        <v>5</v>
      </c>
      <c r="L39" s="274">
        <v>0</v>
      </c>
      <c r="M39" s="16">
        <v>0</v>
      </c>
      <c r="N39" s="2">
        <v>51</v>
      </c>
      <c r="O39" s="2">
        <v>53</v>
      </c>
      <c r="P39" s="274">
        <v>1</v>
      </c>
      <c r="Q39" s="16">
        <v>1</v>
      </c>
      <c r="R39" s="274">
        <v>15</v>
      </c>
      <c r="S39" s="16">
        <v>14</v>
      </c>
      <c r="T39" s="2">
        <f t="shared" ref="T39:U40" si="11">B39+D39+F39+H39+J39+L39+N39+P39+R39</f>
        <v>76</v>
      </c>
      <c r="U39" s="2">
        <f t="shared" si="11"/>
        <v>86</v>
      </c>
      <c r="V39" s="275">
        <v>162</v>
      </c>
    </row>
    <row r="40" spans="1:22">
      <c r="A40" s="54" t="s">
        <v>222</v>
      </c>
      <c r="B40" s="37">
        <v>1</v>
      </c>
      <c r="C40" s="46">
        <v>1</v>
      </c>
      <c r="D40" s="37">
        <v>0</v>
      </c>
      <c r="E40" s="38">
        <v>6</v>
      </c>
      <c r="F40" s="46">
        <v>0</v>
      </c>
      <c r="G40" s="46">
        <v>0</v>
      </c>
      <c r="H40" s="37">
        <v>7</v>
      </c>
      <c r="I40" s="38">
        <v>10</v>
      </c>
      <c r="J40" s="46">
        <v>3</v>
      </c>
      <c r="K40" s="46">
        <v>9</v>
      </c>
      <c r="L40" s="37">
        <v>0</v>
      </c>
      <c r="M40" s="38">
        <v>0</v>
      </c>
      <c r="N40" s="46">
        <v>98</v>
      </c>
      <c r="O40" s="46">
        <v>102</v>
      </c>
      <c r="P40" s="37">
        <v>2</v>
      </c>
      <c r="Q40" s="38">
        <v>9</v>
      </c>
      <c r="R40" s="37">
        <v>1</v>
      </c>
      <c r="S40" s="38">
        <v>2</v>
      </c>
      <c r="T40" s="46">
        <f t="shared" si="11"/>
        <v>112</v>
      </c>
      <c r="U40" s="46">
        <f t="shared" si="11"/>
        <v>139</v>
      </c>
      <c r="V40" s="295">
        <v>251</v>
      </c>
    </row>
    <row r="43" spans="1:22">
      <c r="F43" s="297"/>
    </row>
  </sheetData>
  <mergeCells count="11">
    <mergeCell ref="J1:K1"/>
    <mergeCell ref="A1:A2"/>
    <mergeCell ref="B1:C1"/>
    <mergeCell ref="D1:E1"/>
    <mergeCell ref="F1:G1"/>
    <mergeCell ref="H1:I1"/>
    <mergeCell ref="L1:M1"/>
    <mergeCell ref="N1:O1"/>
    <mergeCell ref="P1:Q1"/>
    <mergeCell ref="R1:S1"/>
    <mergeCell ref="T1:V1"/>
  </mergeCells>
  <pageMargins left="0.25" right="0.25" top="0.75" bottom="0.75" header="0.3" footer="0.3"/>
  <pageSetup scale="57" orientation="landscape" horizontalDpi="0" verticalDpi="0" r:id="rId1"/>
  <headerFooter>
    <oddHeader>&amp;C&amp;"Calibri,Bold"&amp;KC00000Southern Illinois University Edwardsville
Fall 2019</oddHeader>
    <oddFooter xml:space="preserve">&amp;R&amp;"Calibri,Italic"&amp;9&amp;K01+034Office of Institutional Research and Studies
September 2019, revised February 2020&amp;"Calibri,Regular"&amp;11&amp;K000000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60DA8-3951-4573-9629-03EC82F69869}">
  <sheetPr>
    <pageSetUpPr fitToPage="1"/>
  </sheetPr>
  <dimension ref="A1:V5"/>
  <sheetViews>
    <sheetView zoomScaleNormal="100" workbookViewId="0">
      <selection activeCell="K13" sqref="K13"/>
    </sheetView>
  </sheetViews>
  <sheetFormatPr defaultRowHeight="15"/>
  <cols>
    <col min="1" max="1" width="33.85546875" customWidth="1"/>
    <col min="2" max="21" width="8.140625" customWidth="1"/>
    <col min="22" max="22" width="6" bestFit="1" customWidth="1"/>
  </cols>
  <sheetData>
    <row r="1" spans="1:22" ht="44.25" customHeight="1">
      <c r="A1" s="198" t="s">
        <v>645</v>
      </c>
      <c r="B1" s="196" t="s">
        <v>108</v>
      </c>
      <c r="C1" s="201"/>
      <c r="D1" s="201" t="s">
        <v>204</v>
      </c>
      <c r="E1" s="201"/>
      <c r="F1" s="200" t="s">
        <v>106</v>
      </c>
      <c r="G1" s="200"/>
      <c r="H1" s="201" t="s">
        <v>109</v>
      </c>
      <c r="I1" s="201"/>
      <c r="J1" s="200" t="s">
        <v>224</v>
      </c>
      <c r="K1" s="200"/>
      <c r="L1" s="200" t="s">
        <v>111</v>
      </c>
      <c r="M1" s="200"/>
      <c r="N1" s="201" t="s">
        <v>112</v>
      </c>
      <c r="O1" s="201"/>
      <c r="P1" s="200" t="s">
        <v>225</v>
      </c>
      <c r="Q1" s="200"/>
      <c r="R1" s="201" t="s">
        <v>113</v>
      </c>
      <c r="S1" s="201"/>
      <c r="T1" s="195" t="s">
        <v>75</v>
      </c>
      <c r="U1" s="197"/>
      <c r="V1" s="196"/>
    </row>
    <row r="2" spans="1:22">
      <c r="A2" s="199"/>
      <c r="B2" s="149" t="s">
        <v>196</v>
      </c>
      <c r="C2" s="151" t="s">
        <v>197</v>
      </c>
      <c r="D2" s="159" t="s">
        <v>196</v>
      </c>
      <c r="E2" s="151" t="s">
        <v>197</v>
      </c>
      <c r="F2" s="159" t="s">
        <v>196</v>
      </c>
      <c r="G2" s="151" t="s">
        <v>197</v>
      </c>
      <c r="H2" s="159" t="s">
        <v>196</v>
      </c>
      <c r="I2" s="151" t="s">
        <v>197</v>
      </c>
      <c r="J2" s="159" t="s">
        <v>196</v>
      </c>
      <c r="K2" s="151" t="s">
        <v>197</v>
      </c>
      <c r="L2" s="159" t="s">
        <v>196</v>
      </c>
      <c r="M2" s="151" t="s">
        <v>197</v>
      </c>
      <c r="N2" s="159" t="s">
        <v>196</v>
      </c>
      <c r="O2" s="151" t="s">
        <v>197</v>
      </c>
      <c r="P2" s="159" t="s">
        <v>196</v>
      </c>
      <c r="Q2" s="151" t="s">
        <v>197</v>
      </c>
      <c r="R2" s="159" t="s">
        <v>196</v>
      </c>
      <c r="S2" s="151" t="s">
        <v>197</v>
      </c>
      <c r="T2" s="56" t="s">
        <v>196</v>
      </c>
      <c r="U2" s="162" t="s">
        <v>197</v>
      </c>
      <c r="V2" s="164" t="s">
        <v>115</v>
      </c>
    </row>
    <row r="3" spans="1:22">
      <c r="A3" s="59" t="s">
        <v>646</v>
      </c>
      <c r="B3" s="150">
        <v>226</v>
      </c>
      <c r="C3" s="152">
        <v>150</v>
      </c>
      <c r="D3" s="160">
        <v>271</v>
      </c>
      <c r="E3" s="152">
        <v>305</v>
      </c>
      <c r="F3" s="160">
        <v>15</v>
      </c>
      <c r="G3" s="152">
        <v>12</v>
      </c>
      <c r="H3" s="160">
        <v>151</v>
      </c>
      <c r="I3" s="152">
        <v>180</v>
      </c>
      <c r="J3" s="160">
        <v>617</v>
      </c>
      <c r="K3" s="152">
        <v>1066</v>
      </c>
      <c r="L3" s="160">
        <v>8</v>
      </c>
      <c r="M3" s="152">
        <v>10</v>
      </c>
      <c r="N3" s="160">
        <v>4256</v>
      </c>
      <c r="O3" s="152">
        <v>5079</v>
      </c>
      <c r="P3" s="160">
        <v>163</v>
      </c>
      <c r="Q3" s="152">
        <v>294</v>
      </c>
      <c r="R3" s="160">
        <v>117</v>
      </c>
      <c r="S3" s="152">
        <v>141</v>
      </c>
      <c r="T3" s="25">
        <f>B3+D3+F3+H3+J3+L3+N3+P3+R3</f>
        <v>5824</v>
      </c>
      <c r="U3" s="163">
        <f>C3+E3+G3+I3+K3+M3+O3+Q3+S3</f>
        <v>7237</v>
      </c>
      <c r="V3" s="50">
        <v>13061</v>
      </c>
    </row>
    <row r="4" spans="1:22">
      <c r="A4" s="155" t="s">
        <v>226</v>
      </c>
      <c r="B4" s="156">
        <v>218</v>
      </c>
      <c r="C4" s="157">
        <v>144</v>
      </c>
      <c r="D4" s="158">
        <v>253</v>
      </c>
      <c r="E4" s="157">
        <v>257</v>
      </c>
      <c r="F4" s="158">
        <v>14</v>
      </c>
      <c r="G4" s="157">
        <v>10</v>
      </c>
      <c r="H4" s="158">
        <v>146</v>
      </c>
      <c r="I4" s="157">
        <v>152</v>
      </c>
      <c r="J4" s="158">
        <v>569</v>
      </c>
      <c r="K4" s="157">
        <v>931</v>
      </c>
      <c r="L4" s="158">
        <v>7</v>
      </c>
      <c r="M4" s="157">
        <v>7</v>
      </c>
      <c r="N4" s="158">
        <v>3967</v>
      </c>
      <c r="O4" s="157">
        <v>4152</v>
      </c>
      <c r="P4" s="158">
        <v>161</v>
      </c>
      <c r="Q4" s="157">
        <v>272</v>
      </c>
      <c r="R4" s="158">
        <v>92</v>
      </c>
      <c r="S4" s="157">
        <v>91</v>
      </c>
      <c r="T4" s="158">
        <f>B4+D4+F4+H4+J4+L4+N4+P4+R4</f>
        <v>5427</v>
      </c>
      <c r="U4" s="157">
        <f>C4+E4+G4+I4+K4+M4+O4+Q4+S4</f>
        <v>6016</v>
      </c>
      <c r="V4" s="165">
        <v>11443</v>
      </c>
    </row>
    <row r="5" spans="1:22">
      <c r="A5" s="58" t="s">
        <v>227</v>
      </c>
      <c r="B5" s="153">
        <v>8</v>
      </c>
      <c r="C5" s="154">
        <v>6</v>
      </c>
      <c r="D5" s="161">
        <v>18</v>
      </c>
      <c r="E5" s="154">
        <v>48</v>
      </c>
      <c r="F5" s="161">
        <v>1</v>
      </c>
      <c r="G5" s="154">
        <v>2</v>
      </c>
      <c r="H5" s="161">
        <v>5</v>
      </c>
      <c r="I5" s="154">
        <v>28</v>
      </c>
      <c r="J5" s="161">
        <v>48</v>
      </c>
      <c r="K5" s="154">
        <v>135</v>
      </c>
      <c r="L5" s="161">
        <v>1</v>
      </c>
      <c r="M5" s="154">
        <v>3</v>
      </c>
      <c r="N5" s="161">
        <v>289</v>
      </c>
      <c r="O5" s="154">
        <v>927</v>
      </c>
      <c r="P5" s="161">
        <v>2</v>
      </c>
      <c r="Q5" s="154">
        <v>22</v>
      </c>
      <c r="R5" s="161">
        <v>25</v>
      </c>
      <c r="S5" s="154">
        <v>50</v>
      </c>
      <c r="T5" s="37">
        <f t="shared" ref="T5:U5" si="0">B5+D5+F5+H5+J5+L5+N5+P5+R5</f>
        <v>397</v>
      </c>
      <c r="U5" s="38">
        <f t="shared" si="0"/>
        <v>1221</v>
      </c>
      <c r="V5" s="166">
        <v>1618</v>
      </c>
    </row>
  </sheetData>
  <mergeCells count="11">
    <mergeCell ref="J1:K1"/>
    <mergeCell ref="A1:A2"/>
    <mergeCell ref="B1:C1"/>
    <mergeCell ref="D1:E1"/>
    <mergeCell ref="F1:G1"/>
    <mergeCell ref="H1:I1"/>
    <mergeCell ref="L1:M1"/>
    <mergeCell ref="N1:O1"/>
    <mergeCell ref="P1:Q1"/>
    <mergeCell ref="R1:S1"/>
    <mergeCell ref="T1:V1"/>
  </mergeCells>
  <pageMargins left="0.25" right="0.25" top="0.75" bottom="0.75" header="0.3" footer="0.3"/>
  <pageSetup scale="65" fitToHeight="0" orientation="landscape" horizontalDpi="0" verticalDpi="0" r:id="rId1"/>
  <headerFooter>
    <oddHeader xml:space="preserve">&amp;C&amp;"Calibri,Bold"&amp;KC00000Southern Illinois University Edwardsville
Fall 2019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64B7-C7A1-4E79-B2DC-BC6CC9EAA7FC}">
  <dimension ref="A1:M25"/>
  <sheetViews>
    <sheetView zoomScaleNormal="100" workbookViewId="0">
      <selection activeCell="O14" sqref="O14"/>
    </sheetView>
  </sheetViews>
  <sheetFormatPr defaultRowHeight="15"/>
  <cols>
    <col min="1" max="1" width="11.140625" bestFit="1" customWidth="1"/>
    <col min="2" max="2" width="13.42578125" customWidth="1"/>
    <col min="3" max="13" width="8.28515625" customWidth="1"/>
  </cols>
  <sheetData>
    <row r="1" spans="1:13" ht="52.5" customHeight="1">
      <c r="A1" s="205" t="s">
        <v>647</v>
      </c>
      <c r="B1" s="206"/>
      <c r="C1" s="193" t="s">
        <v>228</v>
      </c>
      <c r="D1" s="194"/>
      <c r="E1" s="193" t="s">
        <v>229</v>
      </c>
      <c r="F1" s="194"/>
      <c r="G1" s="193" t="s">
        <v>230</v>
      </c>
      <c r="H1" s="194"/>
      <c r="I1" s="193" t="s">
        <v>231</v>
      </c>
      <c r="J1" s="194"/>
      <c r="K1" s="195" t="s">
        <v>75</v>
      </c>
      <c r="L1" s="197"/>
      <c r="M1" s="196"/>
    </row>
    <row r="2" spans="1:13">
      <c r="A2" s="60" t="s">
        <v>232</v>
      </c>
      <c r="B2" s="60" t="s">
        <v>233</v>
      </c>
      <c r="C2" s="55" t="s">
        <v>196</v>
      </c>
      <c r="D2" s="55" t="s">
        <v>197</v>
      </c>
      <c r="E2" s="55" t="s">
        <v>196</v>
      </c>
      <c r="F2" s="55" t="s">
        <v>197</v>
      </c>
      <c r="G2" s="55" t="s">
        <v>196</v>
      </c>
      <c r="H2" s="55" t="s">
        <v>197</v>
      </c>
      <c r="I2" s="55" t="s">
        <v>196</v>
      </c>
      <c r="J2" s="55" t="s">
        <v>197</v>
      </c>
      <c r="K2" s="55" t="s">
        <v>196</v>
      </c>
      <c r="L2" s="55" t="s">
        <v>197</v>
      </c>
      <c r="M2" s="57" t="s">
        <v>115</v>
      </c>
    </row>
    <row r="3" spans="1:13">
      <c r="A3" s="207" t="s">
        <v>198</v>
      </c>
      <c r="B3" s="208"/>
      <c r="C3" s="48">
        <v>4768</v>
      </c>
      <c r="D3" s="49">
        <v>5571</v>
      </c>
      <c r="E3" s="160">
        <v>30</v>
      </c>
      <c r="F3" s="152">
        <v>31</v>
      </c>
      <c r="G3" s="160">
        <v>245</v>
      </c>
      <c r="H3" s="152">
        <v>292</v>
      </c>
      <c r="I3" s="160">
        <v>781</v>
      </c>
      <c r="J3" s="152">
        <v>1343</v>
      </c>
      <c r="K3" s="160">
        <f>C3+E3+G3+I3</f>
        <v>5824</v>
      </c>
      <c r="L3" s="152">
        <f>D3+F3+H3+J3</f>
        <v>7237</v>
      </c>
      <c r="M3" s="50">
        <v>13061</v>
      </c>
    </row>
    <row r="4" spans="1:13">
      <c r="A4" s="202" t="s">
        <v>234</v>
      </c>
      <c r="B4" s="61"/>
      <c r="C4" s="51">
        <v>4048</v>
      </c>
      <c r="D4" s="51">
        <v>4551</v>
      </c>
      <c r="E4" s="52">
        <v>9</v>
      </c>
      <c r="F4" s="53">
        <v>7</v>
      </c>
      <c r="G4" s="51">
        <v>245</v>
      </c>
      <c r="H4" s="51">
        <v>292</v>
      </c>
      <c r="I4" s="52">
        <v>285</v>
      </c>
      <c r="J4" s="53">
        <v>446</v>
      </c>
      <c r="K4" s="173">
        <f t="shared" ref="K4:L25" si="0">C4+E4+G4+I4</f>
        <v>4587</v>
      </c>
      <c r="L4" s="174">
        <f t="shared" si="0"/>
        <v>5296</v>
      </c>
      <c r="M4" s="53">
        <v>9883</v>
      </c>
    </row>
    <row r="5" spans="1:13">
      <c r="A5" s="203"/>
      <c r="B5" s="62" t="s">
        <v>235</v>
      </c>
      <c r="C5" s="2">
        <v>15</v>
      </c>
      <c r="D5" s="2">
        <v>25</v>
      </c>
      <c r="E5" s="4">
        <v>0</v>
      </c>
      <c r="F5" s="16">
        <v>0</v>
      </c>
      <c r="G5" s="2">
        <v>0</v>
      </c>
      <c r="H5" s="2">
        <v>0</v>
      </c>
      <c r="I5" s="4">
        <v>0</v>
      </c>
      <c r="J5" s="16">
        <v>0</v>
      </c>
      <c r="K5" s="3">
        <f t="shared" si="0"/>
        <v>15</v>
      </c>
      <c r="L5" s="21">
        <f t="shared" si="0"/>
        <v>25</v>
      </c>
      <c r="M5" s="63">
        <v>40</v>
      </c>
    </row>
    <row r="6" spans="1:13">
      <c r="A6" s="203"/>
      <c r="B6" s="64" t="s">
        <v>236</v>
      </c>
      <c r="C6" s="2">
        <v>1313</v>
      </c>
      <c r="D6" s="2">
        <v>1678</v>
      </c>
      <c r="E6" s="4">
        <v>2</v>
      </c>
      <c r="F6" s="16">
        <v>0</v>
      </c>
      <c r="G6" s="2">
        <v>0</v>
      </c>
      <c r="H6" s="2">
        <v>0</v>
      </c>
      <c r="I6" s="4">
        <v>0</v>
      </c>
      <c r="J6" s="16">
        <v>0</v>
      </c>
      <c r="K6" s="4">
        <f t="shared" si="0"/>
        <v>1315</v>
      </c>
      <c r="L6" s="16">
        <f t="shared" si="0"/>
        <v>1678</v>
      </c>
      <c r="M6" s="63">
        <v>2993</v>
      </c>
    </row>
    <row r="7" spans="1:13">
      <c r="A7" s="203"/>
      <c r="B7" s="64" t="s">
        <v>237</v>
      </c>
      <c r="C7" s="2">
        <v>1559</v>
      </c>
      <c r="D7" s="2">
        <v>1803</v>
      </c>
      <c r="E7" s="4">
        <v>3</v>
      </c>
      <c r="F7" s="16">
        <v>4</v>
      </c>
      <c r="G7" s="2">
        <v>42</v>
      </c>
      <c r="H7" s="2">
        <v>58</v>
      </c>
      <c r="I7" s="4">
        <v>7</v>
      </c>
      <c r="J7" s="16">
        <v>17</v>
      </c>
      <c r="K7" s="4">
        <f t="shared" si="0"/>
        <v>1611</v>
      </c>
      <c r="L7" s="16">
        <f t="shared" si="0"/>
        <v>1882</v>
      </c>
      <c r="M7" s="63">
        <v>3493</v>
      </c>
    </row>
    <row r="8" spans="1:13">
      <c r="A8" s="203"/>
      <c r="B8" s="64" t="s">
        <v>238</v>
      </c>
      <c r="C8" s="2">
        <v>804</v>
      </c>
      <c r="D8" s="2">
        <v>762</v>
      </c>
      <c r="E8" s="4">
        <v>2</v>
      </c>
      <c r="F8" s="16">
        <v>3</v>
      </c>
      <c r="G8" s="2">
        <v>127</v>
      </c>
      <c r="H8" s="2">
        <v>155</v>
      </c>
      <c r="I8" s="4">
        <v>122</v>
      </c>
      <c r="J8" s="16">
        <v>212</v>
      </c>
      <c r="K8" s="4">
        <f t="shared" si="0"/>
        <v>1055</v>
      </c>
      <c r="L8" s="16">
        <f t="shared" si="0"/>
        <v>1132</v>
      </c>
      <c r="M8" s="63">
        <v>2187</v>
      </c>
    </row>
    <row r="9" spans="1:13">
      <c r="A9" s="203"/>
      <c r="B9" s="64" t="s">
        <v>239</v>
      </c>
      <c r="C9" s="2">
        <v>266</v>
      </c>
      <c r="D9" s="2">
        <v>175</v>
      </c>
      <c r="E9" s="4">
        <v>2</v>
      </c>
      <c r="F9" s="16">
        <v>0</v>
      </c>
      <c r="G9" s="2">
        <v>55</v>
      </c>
      <c r="H9" s="2">
        <v>51</v>
      </c>
      <c r="I9" s="4">
        <v>87</v>
      </c>
      <c r="J9" s="16">
        <v>118</v>
      </c>
      <c r="K9" s="4">
        <f t="shared" si="0"/>
        <v>410</v>
      </c>
      <c r="L9" s="16">
        <f t="shared" si="0"/>
        <v>344</v>
      </c>
      <c r="M9" s="63">
        <v>754</v>
      </c>
    </row>
    <row r="10" spans="1:13">
      <c r="A10" s="203"/>
      <c r="B10" s="64" t="s">
        <v>240</v>
      </c>
      <c r="C10" s="2">
        <v>59</v>
      </c>
      <c r="D10" s="2">
        <v>54</v>
      </c>
      <c r="E10" s="4">
        <v>0</v>
      </c>
      <c r="F10" s="16">
        <v>0</v>
      </c>
      <c r="G10" s="2">
        <v>14</v>
      </c>
      <c r="H10" s="2">
        <v>21</v>
      </c>
      <c r="I10" s="4">
        <v>36</v>
      </c>
      <c r="J10" s="16">
        <v>41</v>
      </c>
      <c r="K10" s="4">
        <f t="shared" si="0"/>
        <v>109</v>
      </c>
      <c r="L10" s="16">
        <f t="shared" si="0"/>
        <v>116</v>
      </c>
      <c r="M10" s="63">
        <v>225</v>
      </c>
    </row>
    <row r="11" spans="1:13">
      <c r="A11" s="203"/>
      <c r="B11" s="64" t="s">
        <v>241</v>
      </c>
      <c r="C11" s="2">
        <v>19</v>
      </c>
      <c r="D11" s="2">
        <v>29</v>
      </c>
      <c r="E11" s="4">
        <v>0</v>
      </c>
      <c r="F11" s="16">
        <v>0</v>
      </c>
      <c r="G11" s="2">
        <v>6</v>
      </c>
      <c r="H11" s="2">
        <v>7</v>
      </c>
      <c r="I11" s="4">
        <v>14</v>
      </c>
      <c r="J11" s="16">
        <v>20</v>
      </c>
      <c r="K11" s="4">
        <f t="shared" si="0"/>
        <v>39</v>
      </c>
      <c r="L11" s="16">
        <f t="shared" si="0"/>
        <v>56</v>
      </c>
      <c r="M11" s="63">
        <v>95</v>
      </c>
    </row>
    <row r="12" spans="1:13">
      <c r="A12" s="203"/>
      <c r="B12" s="64" t="s">
        <v>242</v>
      </c>
      <c r="C12" s="2">
        <v>11</v>
      </c>
      <c r="D12" s="2">
        <v>19</v>
      </c>
      <c r="E12" s="4">
        <v>0</v>
      </c>
      <c r="F12" s="16">
        <v>0</v>
      </c>
      <c r="G12" s="2">
        <v>1</v>
      </c>
      <c r="H12" s="2">
        <v>0</v>
      </c>
      <c r="I12" s="4">
        <v>14</v>
      </c>
      <c r="J12" s="16">
        <v>26</v>
      </c>
      <c r="K12" s="4">
        <f t="shared" si="0"/>
        <v>26</v>
      </c>
      <c r="L12" s="16">
        <f t="shared" si="0"/>
        <v>45</v>
      </c>
      <c r="M12" s="63">
        <v>71</v>
      </c>
    </row>
    <row r="13" spans="1:13">
      <c r="A13" s="203"/>
      <c r="B13" s="64" t="s">
        <v>243</v>
      </c>
      <c r="C13" s="2">
        <v>2</v>
      </c>
      <c r="D13" s="2">
        <v>5</v>
      </c>
      <c r="E13" s="4">
        <v>0</v>
      </c>
      <c r="F13" s="16">
        <v>0</v>
      </c>
      <c r="G13" s="2">
        <v>0</v>
      </c>
      <c r="H13" s="2">
        <v>0</v>
      </c>
      <c r="I13" s="4">
        <v>5</v>
      </c>
      <c r="J13" s="16">
        <v>12</v>
      </c>
      <c r="K13" s="4">
        <f t="shared" si="0"/>
        <v>7</v>
      </c>
      <c r="L13" s="16">
        <f t="shared" si="0"/>
        <v>17</v>
      </c>
      <c r="M13" s="63">
        <v>24</v>
      </c>
    </row>
    <row r="14" spans="1:13">
      <c r="A14" s="204"/>
      <c r="B14" s="65" t="s">
        <v>244</v>
      </c>
      <c r="C14" s="2">
        <v>0</v>
      </c>
      <c r="D14" s="2">
        <v>1</v>
      </c>
      <c r="E14" s="4">
        <v>0</v>
      </c>
      <c r="F14" s="16">
        <v>0</v>
      </c>
      <c r="G14" s="2">
        <v>0</v>
      </c>
      <c r="H14" s="2">
        <v>0</v>
      </c>
      <c r="I14" s="4">
        <v>0</v>
      </c>
      <c r="J14" s="16">
        <v>0</v>
      </c>
      <c r="K14" s="37">
        <f t="shared" si="0"/>
        <v>0</v>
      </c>
      <c r="L14" s="38">
        <f t="shared" si="0"/>
        <v>1</v>
      </c>
      <c r="M14" s="63">
        <v>1</v>
      </c>
    </row>
    <row r="15" spans="1:13">
      <c r="A15" s="202" t="s">
        <v>245</v>
      </c>
      <c r="B15" s="61"/>
      <c r="C15" s="33">
        <v>720</v>
      </c>
      <c r="D15" s="33">
        <v>1020</v>
      </c>
      <c r="E15" s="34">
        <v>21</v>
      </c>
      <c r="F15" s="35">
        <v>24</v>
      </c>
      <c r="G15" s="33">
        <v>0</v>
      </c>
      <c r="H15" s="33">
        <v>0</v>
      </c>
      <c r="I15" s="34">
        <v>496</v>
      </c>
      <c r="J15" s="35">
        <v>897</v>
      </c>
      <c r="K15" s="44">
        <f t="shared" si="0"/>
        <v>1237</v>
      </c>
      <c r="L15" s="44">
        <f t="shared" si="0"/>
        <v>1941</v>
      </c>
      <c r="M15" s="53">
        <v>3178</v>
      </c>
    </row>
    <row r="16" spans="1:13">
      <c r="A16" s="203"/>
      <c r="B16" s="62" t="s">
        <v>235</v>
      </c>
      <c r="C16" s="2">
        <v>1</v>
      </c>
      <c r="D16" s="2">
        <v>0</v>
      </c>
      <c r="E16" s="4">
        <v>0</v>
      </c>
      <c r="F16" s="16">
        <v>0</v>
      </c>
      <c r="G16" s="2">
        <v>0</v>
      </c>
      <c r="H16" s="2">
        <v>0</v>
      </c>
      <c r="I16" s="4">
        <v>0</v>
      </c>
      <c r="J16" s="16">
        <v>0</v>
      </c>
      <c r="K16" s="3">
        <f t="shared" si="0"/>
        <v>1</v>
      </c>
      <c r="L16" s="21">
        <f t="shared" si="0"/>
        <v>0</v>
      </c>
      <c r="M16" s="63">
        <v>1</v>
      </c>
    </row>
    <row r="17" spans="1:13">
      <c r="A17" s="203"/>
      <c r="B17" s="64" t="s">
        <v>236</v>
      </c>
      <c r="C17" s="2">
        <v>40</v>
      </c>
      <c r="D17" s="2">
        <v>38</v>
      </c>
      <c r="E17" s="4">
        <v>0</v>
      </c>
      <c r="F17" s="16">
        <v>2</v>
      </c>
      <c r="G17" s="2">
        <v>0</v>
      </c>
      <c r="H17" s="2">
        <v>0</v>
      </c>
      <c r="I17" s="4">
        <v>0</v>
      </c>
      <c r="J17" s="16">
        <v>0</v>
      </c>
      <c r="K17" s="4">
        <f t="shared" si="0"/>
        <v>40</v>
      </c>
      <c r="L17" s="16">
        <f t="shared" si="0"/>
        <v>40</v>
      </c>
      <c r="M17" s="63">
        <v>80</v>
      </c>
    </row>
    <row r="18" spans="1:13">
      <c r="A18" s="203"/>
      <c r="B18" s="64" t="s">
        <v>237</v>
      </c>
      <c r="C18" s="2">
        <v>118</v>
      </c>
      <c r="D18" s="2">
        <v>129</v>
      </c>
      <c r="E18" s="4">
        <v>3</v>
      </c>
      <c r="F18" s="16">
        <v>3</v>
      </c>
      <c r="G18" s="2">
        <v>0</v>
      </c>
      <c r="H18" s="2">
        <v>0</v>
      </c>
      <c r="I18" s="4">
        <v>2</v>
      </c>
      <c r="J18" s="16">
        <v>5</v>
      </c>
      <c r="K18" s="4">
        <f t="shared" si="0"/>
        <v>123</v>
      </c>
      <c r="L18" s="16">
        <f t="shared" si="0"/>
        <v>137</v>
      </c>
      <c r="M18" s="63">
        <v>260</v>
      </c>
    </row>
    <row r="19" spans="1:13">
      <c r="A19" s="203"/>
      <c r="B19" s="64" t="s">
        <v>238</v>
      </c>
      <c r="C19" s="2">
        <v>285</v>
      </c>
      <c r="D19" s="2">
        <v>271</v>
      </c>
      <c r="E19" s="4">
        <v>5</v>
      </c>
      <c r="F19" s="16">
        <v>7</v>
      </c>
      <c r="G19" s="2">
        <v>0</v>
      </c>
      <c r="H19" s="2">
        <v>0</v>
      </c>
      <c r="I19" s="4">
        <v>126</v>
      </c>
      <c r="J19" s="16">
        <v>202</v>
      </c>
      <c r="K19" s="4">
        <f t="shared" si="0"/>
        <v>416</v>
      </c>
      <c r="L19" s="16">
        <f t="shared" si="0"/>
        <v>480</v>
      </c>
      <c r="M19" s="63">
        <v>896</v>
      </c>
    </row>
    <row r="20" spans="1:13">
      <c r="A20" s="203"/>
      <c r="B20" s="64" t="s">
        <v>239</v>
      </c>
      <c r="C20" s="2">
        <v>148</v>
      </c>
      <c r="D20" s="2">
        <v>181</v>
      </c>
      <c r="E20" s="4">
        <v>5</v>
      </c>
      <c r="F20" s="16">
        <v>4</v>
      </c>
      <c r="G20" s="2">
        <v>0</v>
      </c>
      <c r="H20" s="2">
        <v>0</v>
      </c>
      <c r="I20" s="4">
        <v>152</v>
      </c>
      <c r="J20" s="16">
        <v>253</v>
      </c>
      <c r="K20" s="4">
        <f t="shared" si="0"/>
        <v>305</v>
      </c>
      <c r="L20" s="16">
        <f t="shared" si="0"/>
        <v>438</v>
      </c>
      <c r="M20" s="63">
        <v>743</v>
      </c>
    </row>
    <row r="21" spans="1:13">
      <c r="A21" s="203"/>
      <c r="B21" s="64" t="s">
        <v>240</v>
      </c>
      <c r="C21" s="2">
        <v>50</v>
      </c>
      <c r="D21" s="2">
        <v>135</v>
      </c>
      <c r="E21" s="4">
        <v>2</v>
      </c>
      <c r="F21" s="16">
        <v>2</v>
      </c>
      <c r="G21" s="2">
        <v>0</v>
      </c>
      <c r="H21" s="2">
        <v>0</v>
      </c>
      <c r="I21" s="4">
        <v>90</v>
      </c>
      <c r="J21" s="16">
        <v>142</v>
      </c>
      <c r="K21" s="4">
        <f t="shared" si="0"/>
        <v>142</v>
      </c>
      <c r="L21" s="16">
        <f t="shared" si="0"/>
        <v>279</v>
      </c>
      <c r="M21" s="63">
        <v>421</v>
      </c>
    </row>
    <row r="22" spans="1:13">
      <c r="A22" s="203"/>
      <c r="B22" s="64" t="s">
        <v>241</v>
      </c>
      <c r="C22" s="2">
        <v>41</v>
      </c>
      <c r="D22" s="2">
        <v>104</v>
      </c>
      <c r="E22" s="4">
        <v>2</v>
      </c>
      <c r="F22" s="16">
        <v>4</v>
      </c>
      <c r="G22" s="2">
        <v>0</v>
      </c>
      <c r="H22" s="2">
        <v>0</v>
      </c>
      <c r="I22" s="4">
        <v>54</v>
      </c>
      <c r="J22" s="16">
        <v>116</v>
      </c>
      <c r="K22" s="4">
        <f t="shared" si="0"/>
        <v>97</v>
      </c>
      <c r="L22" s="16">
        <f t="shared" si="0"/>
        <v>224</v>
      </c>
      <c r="M22" s="63">
        <v>321</v>
      </c>
    </row>
    <row r="23" spans="1:13">
      <c r="A23" s="203"/>
      <c r="B23" s="64" t="s">
        <v>242</v>
      </c>
      <c r="C23" s="2">
        <v>27</v>
      </c>
      <c r="D23" s="2">
        <v>113</v>
      </c>
      <c r="E23" s="4">
        <v>2</v>
      </c>
      <c r="F23" s="16">
        <v>1</v>
      </c>
      <c r="G23" s="2">
        <v>0</v>
      </c>
      <c r="H23" s="2">
        <v>0</v>
      </c>
      <c r="I23" s="4">
        <v>51</v>
      </c>
      <c r="J23" s="16">
        <v>126</v>
      </c>
      <c r="K23" s="4">
        <f t="shared" si="0"/>
        <v>80</v>
      </c>
      <c r="L23" s="16">
        <f t="shared" si="0"/>
        <v>240</v>
      </c>
      <c r="M23" s="63">
        <v>320</v>
      </c>
    </row>
    <row r="24" spans="1:13">
      <c r="A24" s="203"/>
      <c r="B24" s="64" t="s">
        <v>243</v>
      </c>
      <c r="C24" s="2">
        <v>10</v>
      </c>
      <c r="D24" s="2">
        <v>47</v>
      </c>
      <c r="E24" s="4">
        <v>2</v>
      </c>
      <c r="F24" s="16">
        <v>1</v>
      </c>
      <c r="G24" s="2">
        <v>0</v>
      </c>
      <c r="H24" s="2">
        <v>0</v>
      </c>
      <c r="I24" s="4">
        <v>18</v>
      </c>
      <c r="J24" s="16">
        <v>51</v>
      </c>
      <c r="K24" s="4">
        <f t="shared" si="0"/>
        <v>30</v>
      </c>
      <c r="L24" s="16">
        <f t="shared" si="0"/>
        <v>99</v>
      </c>
      <c r="M24" s="63">
        <v>129</v>
      </c>
    </row>
    <row r="25" spans="1:13">
      <c r="A25" s="204"/>
      <c r="B25" s="65" t="s">
        <v>244</v>
      </c>
      <c r="C25" s="46">
        <v>0</v>
      </c>
      <c r="D25" s="46">
        <v>2</v>
      </c>
      <c r="E25" s="37">
        <v>0</v>
      </c>
      <c r="F25" s="38">
        <v>0</v>
      </c>
      <c r="G25" s="46">
        <v>0</v>
      </c>
      <c r="H25" s="46">
        <v>0</v>
      </c>
      <c r="I25" s="37">
        <v>3</v>
      </c>
      <c r="J25" s="38">
        <v>2</v>
      </c>
      <c r="K25" s="37">
        <f t="shared" si="0"/>
        <v>3</v>
      </c>
      <c r="L25" s="38">
        <f t="shared" si="0"/>
        <v>4</v>
      </c>
      <c r="M25" s="66">
        <v>7</v>
      </c>
    </row>
  </sheetData>
  <mergeCells count="9">
    <mergeCell ref="G1:H1"/>
    <mergeCell ref="I1:J1"/>
    <mergeCell ref="K1:M1"/>
    <mergeCell ref="A3:B3"/>
    <mergeCell ref="A4:A14"/>
    <mergeCell ref="A15:A25"/>
    <mergeCell ref="A1:B1"/>
    <mergeCell ref="C1:D1"/>
    <mergeCell ref="E1:F1"/>
  </mergeCells>
  <pageMargins left="0.25" right="0.25" top="0.75" bottom="0.75" header="0.3" footer="0.3"/>
  <pageSetup orientation="landscape" horizontalDpi="0" verticalDpi="0" r:id="rId1"/>
  <headerFooter>
    <oddHeader>&amp;C&amp;"Calibri,Bold"&amp;KC00000Southern Illinois University Edwardsville
Fall 2019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97E04-5E44-464A-ABE5-CF7C3E7E2266}">
  <sheetPr>
    <pageSetUpPr fitToPage="1"/>
  </sheetPr>
  <dimension ref="A1:G55"/>
  <sheetViews>
    <sheetView zoomScaleNormal="100" workbookViewId="0">
      <selection activeCell="G9" sqref="G9"/>
    </sheetView>
  </sheetViews>
  <sheetFormatPr defaultRowHeight="15"/>
  <cols>
    <col min="1" max="1" width="22.140625" customWidth="1"/>
    <col min="2" max="2" width="16.140625" customWidth="1"/>
    <col min="3" max="3" width="17" customWidth="1"/>
    <col min="4" max="4" width="15.42578125" customWidth="1"/>
    <col min="5" max="5" width="16.7109375" customWidth="1"/>
    <col min="6" max="6" width="17.85546875" customWidth="1"/>
    <col min="7" max="7" width="15.85546875" customWidth="1"/>
  </cols>
  <sheetData>
    <row r="1" spans="1:7">
      <c r="A1" s="209" t="s">
        <v>246</v>
      </c>
      <c r="B1" s="210"/>
      <c r="C1" s="210"/>
      <c r="D1" s="210"/>
      <c r="E1" s="210"/>
      <c r="F1" s="210"/>
      <c r="G1" s="211"/>
    </row>
    <row r="2" spans="1:7" ht="72.75" customHeight="1">
      <c r="A2" s="144" t="s">
        <v>247</v>
      </c>
      <c r="B2" s="145" t="s">
        <v>248</v>
      </c>
      <c r="C2" s="146" t="s">
        <v>249</v>
      </c>
      <c r="D2" s="146" t="s">
        <v>250</v>
      </c>
      <c r="E2" s="146" t="s">
        <v>251</v>
      </c>
      <c r="F2" s="146" t="s">
        <v>252</v>
      </c>
      <c r="G2" s="147" t="s">
        <v>253</v>
      </c>
    </row>
    <row r="3" spans="1:7">
      <c r="A3" s="67" t="s">
        <v>254</v>
      </c>
      <c r="B3" s="68">
        <f t="shared" ref="B3:G3" si="0">SUM(B4:B55)</f>
        <v>1667</v>
      </c>
      <c r="C3" s="68">
        <f t="shared" si="0"/>
        <v>1440</v>
      </c>
      <c r="D3" s="68">
        <f t="shared" si="0"/>
        <v>1175</v>
      </c>
      <c r="E3" s="68">
        <f t="shared" si="0"/>
        <v>124</v>
      </c>
      <c r="F3" s="68">
        <f t="shared" si="0"/>
        <v>795</v>
      </c>
      <c r="G3" s="68">
        <f t="shared" si="0"/>
        <v>3761</v>
      </c>
    </row>
    <row r="4" spans="1:7">
      <c r="A4" s="69" t="s">
        <v>255</v>
      </c>
      <c r="B4" s="70">
        <v>0</v>
      </c>
      <c r="C4" s="71">
        <v>0</v>
      </c>
      <c r="D4" s="70">
        <v>0</v>
      </c>
      <c r="E4" s="70">
        <v>0</v>
      </c>
      <c r="F4" s="72">
        <v>1</v>
      </c>
      <c r="G4" s="73">
        <f>SUM(B4,D4:F4)</f>
        <v>1</v>
      </c>
    </row>
    <row r="5" spans="1:7">
      <c r="A5" s="74" t="s">
        <v>256</v>
      </c>
      <c r="B5" s="75">
        <v>0</v>
      </c>
      <c r="C5" s="76">
        <v>0</v>
      </c>
      <c r="D5" s="75">
        <v>0</v>
      </c>
      <c r="E5" s="75">
        <v>0</v>
      </c>
      <c r="F5" s="77">
        <v>0</v>
      </c>
      <c r="G5" s="73">
        <f t="shared" ref="G5:G55" si="1">SUM(B5,D5:F5)</f>
        <v>0</v>
      </c>
    </row>
    <row r="6" spans="1:7">
      <c r="A6" s="74" t="s">
        <v>257</v>
      </c>
      <c r="B6" s="75">
        <v>1</v>
      </c>
      <c r="C6" s="76">
        <v>1</v>
      </c>
      <c r="D6" s="75">
        <v>0</v>
      </c>
      <c r="E6" s="75">
        <v>0</v>
      </c>
      <c r="F6" s="77">
        <v>1</v>
      </c>
      <c r="G6" s="73">
        <f t="shared" si="1"/>
        <v>2</v>
      </c>
    </row>
    <row r="7" spans="1:7">
      <c r="A7" s="74" t="s">
        <v>258</v>
      </c>
      <c r="B7" s="75">
        <v>0</v>
      </c>
      <c r="C7" s="75">
        <v>0</v>
      </c>
      <c r="D7" s="75">
        <v>0</v>
      </c>
      <c r="E7" s="75">
        <v>0</v>
      </c>
      <c r="F7" s="77">
        <v>2</v>
      </c>
      <c r="G7" s="73">
        <f t="shared" si="1"/>
        <v>2</v>
      </c>
    </row>
    <row r="8" spans="1:7">
      <c r="A8" s="74" t="s">
        <v>259</v>
      </c>
      <c r="B8" s="75">
        <v>3</v>
      </c>
      <c r="C8" s="75">
        <v>0</v>
      </c>
      <c r="D8" s="75">
        <v>0</v>
      </c>
      <c r="E8" s="75">
        <v>0</v>
      </c>
      <c r="F8" s="77">
        <v>2</v>
      </c>
      <c r="G8" s="73">
        <f t="shared" si="1"/>
        <v>5</v>
      </c>
    </row>
    <row r="9" spans="1:7">
      <c r="A9" s="74" t="s">
        <v>260</v>
      </c>
      <c r="B9" s="75">
        <v>2</v>
      </c>
      <c r="C9" s="75">
        <v>0</v>
      </c>
      <c r="D9" s="75">
        <v>0</v>
      </c>
      <c r="E9" s="75">
        <v>0</v>
      </c>
      <c r="F9" s="77">
        <v>2</v>
      </c>
      <c r="G9" s="73">
        <f t="shared" si="1"/>
        <v>4</v>
      </c>
    </row>
    <row r="10" spans="1:7">
      <c r="A10" s="74" t="s">
        <v>261</v>
      </c>
      <c r="B10" s="75">
        <v>0</v>
      </c>
      <c r="C10" s="75">
        <v>0</v>
      </c>
      <c r="D10" s="75">
        <v>0</v>
      </c>
      <c r="E10" s="75">
        <v>0</v>
      </c>
      <c r="F10" s="77">
        <v>1</v>
      </c>
      <c r="G10" s="73">
        <f t="shared" si="1"/>
        <v>1</v>
      </c>
    </row>
    <row r="11" spans="1:7">
      <c r="A11" s="74" t="s">
        <v>262</v>
      </c>
      <c r="B11" s="75">
        <v>0</v>
      </c>
      <c r="C11" s="76">
        <v>0</v>
      </c>
      <c r="D11" s="75">
        <v>1</v>
      </c>
      <c r="E11" s="75">
        <v>1</v>
      </c>
      <c r="F11" s="77">
        <v>4</v>
      </c>
      <c r="G11" s="73">
        <f t="shared" si="1"/>
        <v>6</v>
      </c>
    </row>
    <row r="12" spans="1:7">
      <c r="A12" s="74" t="s">
        <v>263</v>
      </c>
      <c r="B12" s="75">
        <v>0</v>
      </c>
      <c r="C12" s="75">
        <v>0</v>
      </c>
      <c r="D12" s="75">
        <v>1</v>
      </c>
      <c r="E12" s="75">
        <v>0</v>
      </c>
      <c r="F12" s="77">
        <v>3</v>
      </c>
      <c r="G12" s="73">
        <f t="shared" si="1"/>
        <v>4</v>
      </c>
    </row>
    <row r="13" spans="1:7">
      <c r="A13" s="74" t="s">
        <v>264</v>
      </c>
      <c r="B13" s="75">
        <v>0</v>
      </c>
      <c r="C13" s="75">
        <v>0</v>
      </c>
      <c r="D13" s="75">
        <v>0</v>
      </c>
      <c r="E13" s="75">
        <v>0</v>
      </c>
      <c r="F13" s="77">
        <v>0</v>
      </c>
      <c r="G13" s="73">
        <f t="shared" si="1"/>
        <v>0</v>
      </c>
    </row>
    <row r="14" spans="1:7">
      <c r="A14" s="74" t="s">
        <v>265</v>
      </c>
      <c r="B14" s="75">
        <v>0</v>
      </c>
      <c r="C14" s="76">
        <v>0</v>
      </c>
      <c r="D14" s="75">
        <v>0</v>
      </c>
      <c r="E14" s="75">
        <v>0</v>
      </c>
      <c r="F14" s="77">
        <v>1</v>
      </c>
      <c r="G14" s="73">
        <f t="shared" si="1"/>
        <v>1</v>
      </c>
    </row>
    <row r="15" spans="1:7">
      <c r="A15" s="74" t="s">
        <v>266</v>
      </c>
      <c r="B15" s="75">
        <v>1348</v>
      </c>
      <c r="C15" s="75">
        <v>1178</v>
      </c>
      <c r="D15" s="75">
        <v>979</v>
      </c>
      <c r="E15" s="75">
        <v>100</v>
      </c>
      <c r="F15" s="77">
        <v>533</v>
      </c>
      <c r="G15" s="73">
        <f t="shared" si="1"/>
        <v>2960</v>
      </c>
    </row>
    <row r="16" spans="1:7">
      <c r="A16" s="74" t="s">
        <v>267</v>
      </c>
      <c r="B16" s="75">
        <v>5</v>
      </c>
      <c r="C16" s="75">
        <v>5</v>
      </c>
      <c r="D16" s="75">
        <v>2</v>
      </c>
      <c r="E16" s="75">
        <v>1</v>
      </c>
      <c r="F16" s="77">
        <v>6</v>
      </c>
      <c r="G16" s="73">
        <f t="shared" si="1"/>
        <v>14</v>
      </c>
    </row>
    <row r="17" spans="1:7">
      <c r="A17" s="74" t="s">
        <v>268</v>
      </c>
      <c r="B17" s="75">
        <v>2</v>
      </c>
      <c r="C17" s="75">
        <v>1</v>
      </c>
      <c r="D17" s="75">
        <v>1</v>
      </c>
      <c r="E17" s="75">
        <v>0</v>
      </c>
      <c r="F17" s="77">
        <v>5</v>
      </c>
      <c r="G17" s="73">
        <f t="shared" si="1"/>
        <v>8</v>
      </c>
    </row>
    <row r="18" spans="1:7">
      <c r="A18" s="74" t="s">
        <v>269</v>
      </c>
      <c r="B18" s="75">
        <v>3</v>
      </c>
      <c r="C18" s="75">
        <v>3</v>
      </c>
      <c r="D18" s="75">
        <v>0</v>
      </c>
      <c r="E18" s="75">
        <v>0</v>
      </c>
      <c r="F18" s="77">
        <v>0</v>
      </c>
      <c r="G18" s="73">
        <f t="shared" si="1"/>
        <v>3</v>
      </c>
    </row>
    <row r="19" spans="1:7">
      <c r="A19" s="74" t="s">
        <v>270</v>
      </c>
      <c r="B19" s="75">
        <v>5</v>
      </c>
      <c r="C19" s="75">
        <v>5</v>
      </c>
      <c r="D19" s="75">
        <v>1</v>
      </c>
      <c r="E19" s="75">
        <v>0</v>
      </c>
      <c r="F19" s="77">
        <v>2</v>
      </c>
      <c r="G19" s="73">
        <f t="shared" si="1"/>
        <v>8</v>
      </c>
    </row>
    <row r="20" spans="1:7">
      <c r="A20" s="74" t="s">
        <v>271</v>
      </c>
      <c r="B20" s="75">
        <v>0</v>
      </c>
      <c r="C20" s="75">
        <v>0</v>
      </c>
      <c r="D20" s="75">
        <v>0</v>
      </c>
      <c r="E20" s="75">
        <v>0</v>
      </c>
      <c r="F20" s="77">
        <v>1</v>
      </c>
      <c r="G20" s="73">
        <f t="shared" si="1"/>
        <v>1</v>
      </c>
    </row>
    <row r="21" spans="1:7">
      <c r="A21" s="74" t="s">
        <v>272</v>
      </c>
      <c r="B21" s="75">
        <v>0</v>
      </c>
      <c r="C21" s="76">
        <v>0</v>
      </c>
      <c r="D21" s="75">
        <v>1</v>
      </c>
      <c r="E21" s="75">
        <v>0</v>
      </c>
      <c r="F21" s="77">
        <v>0</v>
      </c>
      <c r="G21" s="73">
        <f t="shared" si="1"/>
        <v>1</v>
      </c>
    </row>
    <row r="22" spans="1:7">
      <c r="A22" s="74" t="s">
        <v>273</v>
      </c>
      <c r="B22" s="75">
        <v>0</v>
      </c>
      <c r="C22" s="78">
        <v>0</v>
      </c>
      <c r="D22" s="75">
        <v>0</v>
      </c>
      <c r="E22" s="75">
        <v>0</v>
      </c>
      <c r="F22" s="77">
        <v>3</v>
      </c>
      <c r="G22" s="73">
        <f t="shared" si="1"/>
        <v>3</v>
      </c>
    </row>
    <row r="23" spans="1:7">
      <c r="A23" s="74" t="s">
        <v>274</v>
      </c>
      <c r="B23" s="75">
        <v>0</v>
      </c>
      <c r="C23" s="78">
        <v>0</v>
      </c>
      <c r="D23" s="75">
        <v>0</v>
      </c>
      <c r="E23" s="75">
        <v>0</v>
      </c>
      <c r="F23" s="77">
        <v>1</v>
      </c>
      <c r="G23" s="73">
        <f t="shared" si="1"/>
        <v>1</v>
      </c>
    </row>
    <row r="24" spans="1:7">
      <c r="A24" s="74" t="s">
        <v>275</v>
      </c>
      <c r="B24" s="75">
        <v>0</v>
      </c>
      <c r="C24" s="75">
        <v>0</v>
      </c>
      <c r="D24" s="75">
        <v>2</v>
      </c>
      <c r="E24" s="75">
        <v>0</v>
      </c>
      <c r="F24" s="77">
        <v>5</v>
      </c>
      <c r="G24" s="73">
        <f t="shared" si="1"/>
        <v>7</v>
      </c>
    </row>
    <row r="25" spans="1:7">
      <c r="A25" s="74" t="s">
        <v>276</v>
      </c>
      <c r="B25" s="75">
        <v>0</v>
      </c>
      <c r="C25" s="79">
        <v>0</v>
      </c>
      <c r="D25" s="75">
        <v>2</v>
      </c>
      <c r="E25" s="75">
        <v>0</v>
      </c>
      <c r="F25" s="77">
        <v>0</v>
      </c>
      <c r="G25" s="73">
        <f t="shared" si="1"/>
        <v>2</v>
      </c>
    </row>
    <row r="26" spans="1:7">
      <c r="A26" s="74" t="s">
        <v>277</v>
      </c>
      <c r="B26" s="75">
        <v>0</v>
      </c>
      <c r="C26" s="76">
        <v>0</v>
      </c>
      <c r="D26" s="75">
        <v>0</v>
      </c>
      <c r="E26" s="75">
        <v>0</v>
      </c>
      <c r="F26" s="77">
        <v>0</v>
      </c>
      <c r="G26" s="73">
        <f t="shared" si="1"/>
        <v>0</v>
      </c>
    </row>
    <row r="27" spans="1:7">
      <c r="A27" s="74" t="s">
        <v>278</v>
      </c>
      <c r="B27" s="75">
        <v>257</v>
      </c>
      <c r="C27" s="75">
        <v>224</v>
      </c>
      <c r="D27" s="75">
        <v>123</v>
      </c>
      <c r="E27" s="75">
        <v>21</v>
      </c>
      <c r="F27" s="77">
        <v>116</v>
      </c>
      <c r="G27" s="73">
        <f t="shared" si="1"/>
        <v>517</v>
      </c>
    </row>
    <row r="28" spans="1:7">
      <c r="A28" s="74" t="s">
        <v>279</v>
      </c>
      <c r="B28" s="75">
        <v>0</v>
      </c>
      <c r="C28" s="78">
        <v>0</v>
      </c>
      <c r="D28" s="75">
        <v>0</v>
      </c>
      <c r="E28" s="75">
        <v>0</v>
      </c>
      <c r="F28" s="77">
        <v>0</v>
      </c>
      <c r="G28" s="73">
        <f t="shared" si="1"/>
        <v>0</v>
      </c>
    </row>
    <row r="29" spans="1:7">
      <c r="A29" s="74" t="s">
        <v>280</v>
      </c>
      <c r="B29" s="75">
        <v>0</v>
      </c>
      <c r="C29" s="75">
        <v>0</v>
      </c>
      <c r="D29" s="75">
        <v>0</v>
      </c>
      <c r="E29" s="75">
        <v>0</v>
      </c>
      <c r="F29" s="77">
        <v>1</v>
      </c>
      <c r="G29" s="73">
        <f t="shared" si="1"/>
        <v>1</v>
      </c>
    </row>
    <row r="30" spans="1:7">
      <c r="A30" s="74" t="s">
        <v>281</v>
      </c>
      <c r="B30" s="75">
        <v>1</v>
      </c>
      <c r="C30" s="75">
        <v>1</v>
      </c>
      <c r="D30" s="75">
        <v>0</v>
      </c>
      <c r="E30" s="75">
        <v>0</v>
      </c>
      <c r="F30" s="77">
        <v>1</v>
      </c>
      <c r="G30" s="73">
        <f t="shared" si="1"/>
        <v>2</v>
      </c>
    </row>
    <row r="31" spans="1:7">
      <c r="A31" s="74" t="s">
        <v>282</v>
      </c>
      <c r="B31" s="75">
        <v>0</v>
      </c>
      <c r="C31" s="78">
        <v>0</v>
      </c>
      <c r="D31" s="75">
        <v>0</v>
      </c>
      <c r="E31" s="75">
        <v>0</v>
      </c>
      <c r="F31" s="77">
        <v>0</v>
      </c>
      <c r="G31" s="73">
        <f t="shared" si="1"/>
        <v>0</v>
      </c>
    </row>
    <row r="32" spans="1:7">
      <c r="A32" s="74" t="s">
        <v>283</v>
      </c>
      <c r="B32" s="75">
        <v>0</v>
      </c>
      <c r="C32" s="76">
        <v>0</v>
      </c>
      <c r="D32" s="75">
        <v>0</v>
      </c>
      <c r="E32" s="75">
        <v>0</v>
      </c>
      <c r="F32" s="77">
        <v>0</v>
      </c>
      <c r="G32" s="73">
        <f t="shared" si="1"/>
        <v>0</v>
      </c>
    </row>
    <row r="33" spans="1:7">
      <c r="A33" s="74" t="s">
        <v>284</v>
      </c>
      <c r="B33" s="75">
        <v>0</v>
      </c>
      <c r="C33" s="76">
        <v>0</v>
      </c>
      <c r="D33" s="75">
        <v>0</v>
      </c>
      <c r="E33" s="75">
        <v>0</v>
      </c>
      <c r="F33" s="77">
        <v>0</v>
      </c>
      <c r="G33" s="73">
        <f t="shared" si="1"/>
        <v>0</v>
      </c>
    </row>
    <row r="34" spans="1:7">
      <c r="A34" s="74" t="s">
        <v>285</v>
      </c>
      <c r="B34" s="75">
        <v>0</v>
      </c>
      <c r="C34" s="76">
        <v>0</v>
      </c>
      <c r="D34" s="75">
        <v>0</v>
      </c>
      <c r="E34" s="75">
        <v>0</v>
      </c>
      <c r="F34" s="77">
        <v>1</v>
      </c>
      <c r="G34" s="73">
        <f t="shared" si="1"/>
        <v>1</v>
      </c>
    </row>
    <row r="35" spans="1:7">
      <c r="A35" s="74" t="s">
        <v>286</v>
      </c>
      <c r="B35" s="75">
        <v>0</v>
      </c>
      <c r="C35" s="80">
        <v>0</v>
      </c>
      <c r="D35" s="75">
        <v>0</v>
      </c>
      <c r="E35" s="75">
        <v>0</v>
      </c>
      <c r="F35" s="77">
        <v>2</v>
      </c>
      <c r="G35" s="73">
        <f t="shared" si="1"/>
        <v>2</v>
      </c>
    </row>
    <row r="36" spans="1:7">
      <c r="A36" s="74" t="s">
        <v>287</v>
      </c>
      <c r="B36" s="75">
        <v>0</v>
      </c>
      <c r="C36" s="78">
        <v>0</v>
      </c>
      <c r="D36" s="75">
        <v>0</v>
      </c>
      <c r="E36" s="75">
        <v>0</v>
      </c>
      <c r="F36" s="77">
        <v>0</v>
      </c>
      <c r="G36" s="73">
        <f t="shared" si="1"/>
        <v>0</v>
      </c>
    </row>
    <row r="37" spans="1:7">
      <c r="A37" s="74" t="s">
        <v>288</v>
      </c>
      <c r="B37" s="75">
        <v>2</v>
      </c>
      <c r="C37" s="75">
        <v>1</v>
      </c>
      <c r="D37" s="75">
        <v>0</v>
      </c>
      <c r="E37" s="75">
        <v>0</v>
      </c>
      <c r="F37" s="77">
        <v>1</v>
      </c>
      <c r="G37" s="73">
        <f t="shared" si="1"/>
        <v>3</v>
      </c>
    </row>
    <row r="38" spans="1:7">
      <c r="A38" s="74" t="s">
        <v>289</v>
      </c>
      <c r="B38" s="75">
        <v>0</v>
      </c>
      <c r="C38" s="80">
        <v>0</v>
      </c>
      <c r="D38" s="75">
        <v>3</v>
      </c>
      <c r="E38" s="75">
        <v>0</v>
      </c>
      <c r="F38" s="77">
        <v>4</v>
      </c>
      <c r="G38" s="73">
        <f t="shared" si="1"/>
        <v>7</v>
      </c>
    </row>
    <row r="39" spans="1:7">
      <c r="A39" s="74" t="s">
        <v>290</v>
      </c>
      <c r="B39" s="75">
        <v>2</v>
      </c>
      <c r="C39" s="80">
        <v>2</v>
      </c>
      <c r="D39" s="75">
        <v>1</v>
      </c>
      <c r="E39" s="75">
        <v>0</v>
      </c>
      <c r="F39" s="77">
        <v>0</v>
      </c>
      <c r="G39" s="73">
        <f t="shared" si="1"/>
        <v>3</v>
      </c>
    </row>
    <row r="40" spans="1:7">
      <c r="A40" s="74" t="s">
        <v>291</v>
      </c>
      <c r="B40" s="75">
        <v>1</v>
      </c>
      <c r="C40" s="75">
        <v>1</v>
      </c>
      <c r="D40" s="75">
        <v>1</v>
      </c>
      <c r="E40" s="75">
        <v>0</v>
      </c>
      <c r="F40" s="77">
        <v>1</v>
      </c>
      <c r="G40" s="73">
        <f t="shared" si="1"/>
        <v>3</v>
      </c>
    </row>
    <row r="41" spans="1:7">
      <c r="A41" s="74" t="s">
        <v>292</v>
      </c>
      <c r="B41" s="75">
        <v>0</v>
      </c>
      <c r="C41" s="75">
        <v>0</v>
      </c>
      <c r="D41" s="75">
        <v>0</v>
      </c>
      <c r="E41" s="75">
        <v>0</v>
      </c>
      <c r="F41" s="77">
        <v>0</v>
      </c>
      <c r="G41" s="73">
        <f t="shared" si="1"/>
        <v>0</v>
      </c>
    </row>
    <row r="42" spans="1:7">
      <c r="A42" s="74" t="s">
        <v>293</v>
      </c>
      <c r="B42" s="75">
        <v>0</v>
      </c>
      <c r="C42" s="75">
        <v>0</v>
      </c>
      <c r="D42" s="75">
        <v>0</v>
      </c>
      <c r="E42" s="75">
        <v>0</v>
      </c>
      <c r="F42" s="77">
        <v>1</v>
      </c>
      <c r="G42" s="73">
        <f t="shared" si="1"/>
        <v>1</v>
      </c>
    </row>
    <row r="43" spans="1:7">
      <c r="A43" s="74" t="s">
        <v>294</v>
      </c>
      <c r="B43" s="75">
        <v>0</v>
      </c>
      <c r="C43" s="75">
        <v>0</v>
      </c>
      <c r="D43" s="75">
        <v>0</v>
      </c>
      <c r="E43" s="75">
        <v>0</v>
      </c>
      <c r="F43" s="77">
        <v>0</v>
      </c>
      <c r="G43" s="73">
        <f t="shared" si="1"/>
        <v>0</v>
      </c>
    </row>
    <row r="44" spans="1:7">
      <c r="A44" s="74" t="s">
        <v>295</v>
      </c>
      <c r="B44" s="75">
        <v>2</v>
      </c>
      <c r="C44" s="75">
        <v>2</v>
      </c>
      <c r="D44" s="75">
        <v>1</v>
      </c>
      <c r="E44" s="75">
        <v>0</v>
      </c>
      <c r="F44" s="77">
        <v>3</v>
      </c>
      <c r="G44" s="73">
        <f t="shared" si="1"/>
        <v>6</v>
      </c>
    </row>
    <row r="45" spans="1:7">
      <c r="A45" s="74" t="s">
        <v>296</v>
      </c>
      <c r="B45" s="75">
        <v>6</v>
      </c>
      <c r="C45" s="75">
        <v>5</v>
      </c>
      <c r="D45" s="75">
        <v>1</v>
      </c>
      <c r="E45" s="75">
        <v>0</v>
      </c>
      <c r="F45" s="77">
        <v>2</v>
      </c>
      <c r="G45" s="73">
        <f t="shared" si="1"/>
        <v>9</v>
      </c>
    </row>
    <row r="46" spans="1:7">
      <c r="A46" s="74" t="s">
        <v>297</v>
      </c>
      <c r="B46" s="75">
        <v>0</v>
      </c>
      <c r="C46" s="75">
        <v>0</v>
      </c>
      <c r="D46" s="75">
        <v>0</v>
      </c>
      <c r="E46" s="75">
        <v>0</v>
      </c>
      <c r="F46" s="77">
        <v>3</v>
      </c>
      <c r="G46" s="73">
        <f t="shared" si="1"/>
        <v>3</v>
      </c>
    </row>
    <row r="47" spans="1:7">
      <c r="A47" s="74" t="s">
        <v>298</v>
      </c>
      <c r="B47" s="75">
        <v>0</v>
      </c>
      <c r="C47" s="75">
        <v>0</v>
      </c>
      <c r="D47" s="75">
        <v>0</v>
      </c>
      <c r="E47" s="75">
        <v>0</v>
      </c>
      <c r="F47" s="77">
        <v>0</v>
      </c>
      <c r="G47" s="73">
        <f t="shared" si="1"/>
        <v>0</v>
      </c>
    </row>
    <row r="48" spans="1:7">
      <c r="A48" s="74" t="s">
        <v>299</v>
      </c>
      <c r="B48" s="75">
        <v>0</v>
      </c>
      <c r="C48" s="75">
        <v>0</v>
      </c>
      <c r="D48" s="75">
        <v>2</v>
      </c>
      <c r="E48" s="75">
        <v>1</v>
      </c>
      <c r="F48" s="77">
        <v>1</v>
      </c>
      <c r="G48" s="73">
        <f t="shared" si="1"/>
        <v>4</v>
      </c>
    </row>
    <row r="49" spans="1:7">
      <c r="A49" s="74" t="s">
        <v>300</v>
      </c>
      <c r="B49" s="75">
        <v>0</v>
      </c>
      <c r="C49" s="75">
        <v>0</v>
      </c>
      <c r="D49" s="75">
        <v>2</v>
      </c>
      <c r="E49" s="75">
        <v>0</v>
      </c>
      <c r="F49" s="77">
        <v>0</v>
      </c>
      <c r="G49" s="73">
        <f t="shared" si="1"/>
        <v>2</v>
      </c>
    </row>
    <row r="50" spans="1:7">
      <c r="A50" s="74" t="s">
        <v>301</v>
      </c>
      <c r="B50" s="75">
        <v>0</v>
      </c>
      <c r="C50" s="75">
        <v>0</v>
      </c>
      <c r="D50" s="75">
        <v>0</v>
      </c>
      <c r="E50" s="75">
        <v>0</v>
      </c>
      <c r="F50" s="77">
        <v>0</v>
      </c>
      <c r="G50" s="73">
        <f t="shared" si="1"/>
        <v>0</v>
      </c>
    </row>
    <row r="51" spans="1:7">
      <c r="A51" s="74" t="s">
        <v>302</v>
      </c>
      <c r="B51" s="75">
        <v>4</v>
      </c>
      <c r="C51" s="75">
        <v>3</v>
      </c>
      <c r="D51" s="75">
        <v>12</v>
      </c>
      <c r="E51" s="75">
        <v>0</v>
      </c>
      <c r="F51" s="77">
        <v>8</v>
      </c>
      <c r="G51" s="73">
        <f t="shared" si="1"/>
        <v>24</v>
      </c>
    </row>
    <row r="52" spans="1:7">
      <c r="A52" s="74" t="s">
        <v>303</v>
      </c>
      <c r="B52" s="75">
        <v>0</v>
      </c>
      <c r="C52" s="75">
        <v>0</v>
      </c>
      <c r="D52" s="75">
        <v>0</v>
      </c>
      <c r="E52" s="75">
        <v>0</v>
      </c>
      <c r="F52" s="77">
        <v>0</v>
      </c>
      <c r="G52" s="73">
        <f t="shared" si="1"/>
        <v>0</v>
      </c>
    </row>
    <row r="53" spans="1:7">
      <c r="A53" s="74" t="s">
        <v>304</v>
      </c>
      <c r="B53" s="75">
        <v>0</v>
      </c>
      <c r="C53" s="75">
        <v>0</v>
      </c>
      <c r="D53" s="75">
        <v>1</v>
      </c>
      <c r="E53" s="75">
        <v>0</v>
      </c>
      <c r="F53" s="77">
        <v>0</v>
      </c>
      <c r="G53" s="73">
        <f t="shared" si="1"/>
        <v>1</v>
      </c>
    </row>
    <row r="54" spans="1:7">
      <c r="A54" s="74" t="s">
        <v>305</v>
      </c>
      <c r="B54" s="75">
        <v>0</v>
      </c>
      <c r="C54" s="78">
        <v>0</v>
      </c>
      <c r="D54" s="75">
        <v>0</v>
      </c>
      <c r="E54" s="75">
        <v>0</v>
      </c>
      <c r="F54" s="77">
        <v>0</v>
      </c>
      <c r="G54" s="73">
        <f t="shared" si="1"/>
        <v>0</v>
      </c>
    </row>
    <row r="55" spans="1:7">
      <c r="A55" s="81" t="s">
        <v>306</v>
      </c>
      <c r="B55" s="82">
        <v>23</v>
      </c>
      <c r="C55" s="83">
        <v>8</v>
      </c>
      <c r="D55" s="82">
        <v>38</v>
      </c>
      <c r="E55" s="82">
        <v>0</v>
      </c>
      <c r="F55" s="84">
        <v>77</v>
      </c>
      <c r="G55" s="85">
        <f t="shared" si="1"/>
        <v>138</v>
      </c>
    </row>
  </sheetData>
  <mergeCells count="1">
    <mergeCell ref="A1:G1"/>
  </mergeCells>
  <pageMargins left="0.25" right="0.25" top="0.75" bottom="0.75" header="0.3" footer="0.3"/>
  <pageSetup fitToHeight="0" orientation="landscape" horizontalDpi="0" verticalDpi="0" r:id="rId1"/>
  <headerFooter>
    <oddHeader>&amp;C&amp;"Calibri,Bold"&amp;KC00000Southern Illinois University Edwardsville
Fall 2019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AC502-3C60-4DDD-A9B7-B9B1C9D32B06}">
  <sheetPr>
    <pageSetUpPr fitToPage="1"/>
  </sheetPr>
  <dimension ref="A1:U94"/>
  <sheetViews>
    <sheetView zoomScaleNormal="100" workbookViewId="0">
      <selection activeCell="D4" sqref="D4"/>
    </sheetView>
  </sheetViews>
  <sheetFormatPr defaultRowHeight="15"/>
  <cols>
    <col min="1" max="1" width="7.7109375" customWidth="1"/>
    <col min="2" max="2" width="15.28515625" customWidth="1"/>
    <col min="3" max="21" width="6.7109375" customWidth="1"/>
  </cols>
  <sheetData>
    <row r="1" spans="1:21" ht="39.75" customHeight="1">
      <c r="A1" s="219" t="s">
        <v>307</v>
      </c>
      <c r="B1" s="220"/>
      <c r="C1" s="221" t="s">
        <v>107</v>
      </c>
      <c r="D1" s="222"/>
      <c r="E1" s="221" t="s">
        <v>205</v>
      </c>
      <c r="F1" s="222"/>
      <c r="G1" s="221" t="s">
        <v>109</v>
      </c>
      <c r="H1" s="222"/>
      <c r="I1" s="212" t="s">
        <v>206</v>
      </c>
      <c r="J1" s="215"/>
      <c r="K1" s="223" t="s">
        <v>207</v>
      </c>
      <c r="L1" s="224"/>
      <c r="M1" s="212" t="s">
        <v>112</v>
      </c>
      <c r="N1" s="213"/>
      <c r="O1" s="214" t="s">
        <v>114</v>
      </c>
      <c r="P1" s="215"/>
      <c r="Q1" s="212" t="s">
        <v>113</v>
      </c>
      <c r="R1" s="213"/>
      <c r="S1" s="216" t="s">
        <v>308</v>
      </c>
      <c r="T1" s="217"/>
      <c r="U1" s="218"/>
    </row>
    <row r="2" spans="1:21" ht="24.75">
      <c r="A2" s="86" t="s">
        <v>309</v>
      </c>
      <c r="B2" s="87" t="s">
        <v>310</v>
      </c>
      <c r="C2" s="88" t="s">
        <v>196</v>
      </c>
      <c r="D2" s="89" t="s">
        <v>197</v>
      </c>
      <c r="E2" s="88" t="s">
        <v>196</v>
      </c>
      <c r="F2" s="88" t="s">
        <v>197</v>
      </c>
      <c r="G2" s="88" t="s">
        <v>196</v>
      </c>
      <c r="H2" s="88" t="s">
        <v>197</v>
      </c>
      <c r="I2" s="90" t="s">
        <v>196</v>
      </c>
      <c r="J2" s="91" t="s">
        <v>197</v>
      </c>
      <c r="K2" s="92" t="s">
        <v>196</v>
      </c>
      <c r="L2" s="91" t="s">
        <v>197</v>
      </c>
      <c r="M2" s="90" t="s">
        <v>196</v>
      </c>
      <c r="N2" s="93" t="s">
        <v>197</v>
      </c>
      <c r="O2" s="92" t="s">
        <v>196</v>
      </c>
      <c r="P2" s="91" t="s">
        <v>197</v>
      </c>
      <c r="Q2" s="90" t="s">
        <v>196</v>
      </c>
      <c r="R2" s="88" t="s">
        <v>197</v>
      </c>
      <c r="S2" s="110" t="s">
        <v>196</v>
      </c>
      <c r="T2" s="110" t="s">
        <v>197</v>
      </c>
      <c r="U2" s="94" t="s">
        <v>115</v>
      </c>
    </row>
    <row r="3" spans="1:21">
      <c r="A3" s="95" t="s">
        <v>311</v>
      </c>
      <c r="B3" s="96" t="s">
        <v>312</v>
      </c>
      <c r="C3" s="97">
        <v>0</v>
      </c>
      <c r="D3" s="98">
        <v>0</v>
      </c>
      <c r="E3" s="99">
        <v>0</v>
      </c>
      <c r="F3" s="99">
        <v>0</v>
      </c>
      <c r="G3" s="97">
        <v>0</v>
      </c>
      <c r="H3" s="98">
        <v>0</v>
      </c>
      <c r="I3" s="99">
        <v>0</v>
      </c>
      <c r="J3" s="99">
        <v>2</v>
      </c>
      <c r="K3" s="97">
        <v>0</v>
      </c>
      <c r="L3" s="100">
        <v>0</v>
      </c>
      <c r="M3" s="97">
        <v>1</v>
      </c>
      <c r="N3" s="100">
        <v>6</v>
      </c>
      <c r="O3" s="97">
        <v>0</v>
      </c>
      <c r="P3" s="98">
        <v>0</v>
      </c>
      <c r="Q3" s="97">
        <v>0</v>
      </c>
      <c r="R3" s="98">
        <v>0</v>
      </c>
      <c r="S3" s="111">
        <f>C3+E3+G3+I3+K3+M3+O3+Q3</f>
        <v>1</v>
      </c>
      <c r="T3" s="112">
        <f>D3+F3+H3+J3+L3+N3+P3+R3</f>
        <v>8</v>
      </c>
      <c r="U3" s="115">
        <f>S3+T3</f>
        <v>9</v>
      </c>
    </row>
    <row r="4" spans="1:21">
      <c r="A4" s="95" t="s">
        <v>313</v>
      </c>
      <c r="B4" s="96" t="s">
        <v>314</v>
      </c>
      <c r="C4" s="101">
        <v>0</v>
      </c>
      <c r="D4" s="102">
        <v>2</v>
      </c>
      <c r="E4" s="99">
        <v>0</v>
      </c>
      <c r="F4" s="99">
        <v>0</v>
      </c>
      <c r="G4" s="101">
        <v>0</v>
      </c>
      <c r="H4" s="102">
        <v>0</v>
      </c>
      <c r="I4" s="99">
        <v>0</v>
      </c>
      <c r="J4" s="99">
        <v>1</v>
      </c>
      <c r="K4" s="101">
        <v>0</v>
      </c>
      <c r="L4" s="103">
        <v>0</v>
      </c>
      <c r="M4" s="101">
        <v>10</v>
      </c>
      <c r="N4" s="103">
        <v>10</v>
      </c>
      <c r="O4" s="101">
        <v>0</v>
      </c>
      <c r="P4" s="102">
        <v>1</v>
      </c>
      <c r="Q4" s="101">
        <v>0</v>
      </c>
      <c r="R4" s="102">
        <v>0</v>
      </c>
      <c r="S4" s="111">
        <f t="shared" ref="S4:T72" si="0">C4+E4+G4+I4+K4+M4+O4+Q4</f>
        <v>10</v>
      </c>
      <c r="T4" s="112">
        <f t="shared" si="0"/>
        <v>14</v>
      </c>
      <c r="U4" s="115">
        <f t="shared" ref="U4:U72" si="1">S4+T4</f>
        <v>24</v>
      </c>
    </row>
    <row r="5" spans="1:21">
      <c r="A5" s="95" t="s">
        <v>315</v>
      </c>
      <c r="B5" s="96" t="s">
        <v>316</v>
      </c>
      <c r="C5" s="101">
        <v>0</v>
      </c>
      <c r="D5" s="102">
        <v>0</v>
      </c>
      <c r="E5" s="99">
        <v>0</v>
      </c>
      <c r="F5" s="99">
        <v>0</v>
      </c>
      <c r="G5" s="101">
        <v>0</v>
      </c>
      <c r="H5" s="102">
        <v>0</v>
      </c>
      <c r="I5" s="99">
        <v>0</v>
      </c>
      <c r="J5" s="99">
        <v>0</v>
      </c>
      <c r="K5" s="101">
        <v>0</v>
      </c>
      <c r="L5" s="103">
        <v>0</v>
      </c>
      <c r="M5" s="101">
        <v>0</v>
      </c>
      <c r="N5" s="103">
        <v>0</v>
      </c>
      <c r="O5" s="101">
        <v>0</v>
      </c>
      <c r="P5" s="102">
        <v>0</v>
      </c>
      <c r="Q5" s="101">
        <v>0</v>
      </c>
      <c r="R5" s="102">
        <v>0</v>
      </c>
      <c r="S5" s="111">
        <f t="shared" si="0"/>
        <v>0</v>
      </c>
      <c r="T5" s="112">
        <f t="shared" si="0"/>
        <v>0</v>
      </c>
      <c r="U5" s="115">
        <f t="shared" si="1"/>
        <v>0</v>
      </c>
    </row>
    <row r="6" spans="1:21">
      <c r="A6" s="95" t="s">
        <v>317</v>
      </c>
      <c r="B6" s="96" t="s">
        <v>318</v>
      </c>
      <c r="C6" s="101">
        <v>0</v>
      </c>
      <c r="D6" s="103">
        <v>0</v>
      </c>
      <c r="E6" s="101">
        <v>0</v>
      </c>
      <c r="F6" s="102">
        <v>0</v>
      </c>
      <c r="G6" s="101">
        <v>0</v>
      </c>
      <c r="H6" s="102">
        <v>0</v>
      </c>
      <c r="I6" s="101">
        <v>0</v>
      </c>
      <c r="J6" s="102">
        <v>0</v>
      </c>
      <c r="K6" s="101">
        <v>0</v>
      </c>
      <c r="L6" s="102">
        <v>0</v>
      </c>
      <c r="M6" s="101">
        <v>1</v>
      </c>
      <c r="N6" s="103">
        <v>1</v>
      </c>
      <c r="O6" s="101">
        <v>0</v>
      </c>
      <c r="P6" s="102">
        <v>0</v>
      </c>
      <c r="Q6" s="101">
        <v>0</v>
      </c>
      <c r="R6" s="102">
        <v>0</v>
      </c>
      <c r="S6" s="111">
        <f t="shared" si="0"/>
        <v>1</v>
      </c>
      <c r="T6" s="112">
        <f t="shared" si="0"/>
        <v>1</v>
      </c>
      <c r="U6" s="115">
        <f t="shared" si="1"/>
        <v>2</v>
      </c>
    </row>
    <row r="7" spans="1:21">
      <c r="A7" s="95" t="s">
        <v>319</v>
      </c>
      <c r="B7" s="96" t="s">
        <v>320</v>
      </c>
      <c r="C7" s="101">
        <v>0</v>
      </c>
      <c r="D7" s="103">
        <v>0</v>
      </c>
      <c r="E7" s="101">
        <v>0</v>
      </c>
      <c r="F7" s="102">
        <v>0</v>
      </c>
      <c r="G7" s="101">
        <v>0</v>
      </c>
      <c r="H7" s="102">
        <v>0</v>
      </c>
      <c r="I7" s="101">
        <v>0</v>
      </c>
      <c r="J7" s="102">
        <v>0</v>
      </c>
      <c r="K7" s="101">
        <v>0</v>
      </c>
      <c r="L7" s="102">
        <v>0</v>
      </c>
      <c r="M7" s="101">
        <v>0</v>
      </c>
      <c r="N7" s="103">
        <v>0</v>
      </c>
      <c r="O7" s="101">
        <v>0</v>
      </c>
      <c r="P7" s="102">
        <v>0</v>
      </c>
      <c r="Q7" s="101">
        <v>0</v>
      </c>
      <c r="R7" s="102">
        <v>0</v>
      </c>
      <c r="S7" s="111">
        <f t="shared" si="0"/>
        <v>0</v>
      </c>
      <c r="T7" s="112">
        <f t="shared" si="0"/>
        <v>0</v>
      </c>
      <c r="U7" s="115">
        <f t="shared" si="1"/>
        <v>0</v>
      </c>
    </row>
    <row r="8" spans="1:21">
      <c r="A8" s="95" t="s">
        <v>321</v>
      </c>
      <c r="B8" s="96" t="s">
        <v>322</v>
      </c>
      <c r="C8" s="101">
        <v>0</v>
      </c>
      <c r="D8" s="103">
        <v>0</v>
      </c>
      <c r="E8" s="101">
        <v>0</v>
      </c>
      <c r="F8" s="102">
        <v>0</v>
      </c>
      <c r="G8" s="101">
        <v>0</v>
      </c>
      <c r="H8" s="102">
        <v>0</v>
      </c>
      <c r="I8" s="101">
        <v>0</v>
      </c>
      <c r="J8" s="102">
        <v>0</v>
      </c>
      <c r="K8" s="101">
        <v>0</v>
      </c>
      <c r="L8" s="102">
        <v>0</v>
      </c>
      <c r="M8" s="101">
        <v>0</v>
      </c>
      <c r="N8" s="103">
        <v>2</v>
      </c>
      <c r="O8" s="101">
        <v>0</v>
      </c>
      <c r="P8" s="102">
        <v>0</v>
      </c>
      <c r="Q8" s="101">
        <v>0</v>
      </c>
      <c r="R8" s="102">
        <v>0</v>
      </c>
      <c r="S8" s="111">
        <f t="shared" si="0"/>
        <v>0</v>
      </c>
      <c r="T8" s="112">
        <f t="shared" si="0"/>
        <v>2</v>
      </c>
      <c r="U8" s="115">
        <f t="shared" si="1"/>
        <v>2</v>
      </c>
    </row>
    <row r="9" spans="1:21">
      <c r="A9" s="95" t="s">
        <v>323</v>
      </c>
      <c r="B9" s="96" t="s">
        <v>324</v>
      </c>
      <c r="C9" s="101">
        <v>0</v>
      </c>
      <c r="D9" s="103">
        <v>0</v>
      </c>
      <c r="E9" s="101">
        <v>0</v>
      </c>
      <c r="F9" s="102">
        <v>0</v>
      </c>
      <c r="G9" s="101">
        <v>0</v>
      </c>
      <c r="H9" s="102">
        <v>0</v>
      </c>
      <c r="I9" s="101">
        <v>0</v>
      </c>
      <c r="J9" s="102">
        <v>0</v>
      </c>
      <c r="K9" s="101">
        <v>0</v>
      </c>
      <c r="L9" s="102">
        <v>0</v>
      </c>
      <c r="M9" s="101">
        <v>1</v>
      </c>
      <c r="N9" s="103">
        <v>2</v>
      </c>
      <c r="O9" s="101">
        <v>0</v>
      </c>
      <c r="P9" s="102">
        <v>0</v>
      </c>
      <c r="Q9" s="101">
        <v>0</v>
      </c>
      <c r="R9" s="102">
        <v>0</v>
      </c>
      <c r="S9" s="111">
        <f t="shared" si="0"/>
        <v>1</v>
      </c>
      <c r="T9" s="112">
        <f t="shared" si="0"/>
        <v>2</v>
      </c>
      <c r="U9" s="115">
        <f t="shared" si="1"/>
        <v>3</v>
      </c>
    </row>
    <row r="10" spans="1:21">
      <c r="A10" s="95" t="s">
        <v>325</v>
      </c>
      <c r="B10" s="96" t="s">
        <v>326</v>
      </c>
      <c r="C10" s="101">
        <v>0</v>
      </c>
      <c r="D10" s="102">
        <v>1</v>
      </c>
      <c r="E10" s="99">
        <v>0</v>
      </c>
      <c r="F10" s="99">
        <v>0</v>
      </c>
      <c r="G10" s="101">
        <v>0</v>
      </c>
      <c r="H10" s="102">
        <v>1</v>
      </c>
      <c r="I10" s="99">
        <v>0</v>
      </c>
      <c r="J10" s="99">
        <v>0</v>
      </c>
      <c r="K10" s="101">
        <v>0</v>
      </c>
      <c r="L10" s="103">
        <v>0</v>
      </c>
      <c r="M10" s="101">
        <v>4</v>
      </c>
      <c r="N10" s="103">
        <v>6</v>
      </c>
      <c r="O10" s="101">
        <v>0</v>
      </c>
      <c r="P10" s="102">
        <v>1</v>
      </c>
      <c r="Q10" s="101">
        <v>0</v>
      </c>
      <c r="R10" s="102">
        <v>0</v>
      </c>
      <c r="S10" s="111">
        <f t="shared" si="0"/>
        <v>4</v>
      </c>
      <c r="T10" s="112">
        <f t="shared" si="0"/>
        <v>9</v>
      </c>
      <c r="U10" s="115">
        <f t="shared" si="1"/>
        <v>13</v>
      </c>
    </row>
    <row r="11" spans="1:21">
      <c r="A11" s="95" t="s">
        <v>327</v>
      </c>
      <c r="B11" s="96" t="s">
        <v>328</v>
      </c>
      <c r="C11" s="101">
        <v>0</v>
      </c>
      <c r="D11" s="102">
        <v>0</v>
      </c>
      <c r="E11" s="99">
        <v>0</v>
      </c>
      <c r="F11" s="99">
        <v>0</v>
      </c>
      <c r="G11" s="101">
        <v>0</v>
      </c>
      <c r="H11" s="102">
        <v>1</v>
      </c>
      <c r="I11" s="99">
        <v>0</v>
      </c>
      <c r="J11" s="99">
        <v>1</v>
      </c>
      <c r="K11" s="101">
        <v>0</v>
      </c>
      <c r="L11" s="103">
        <v>0</v>
      </c>
      <c r="M11" s="101">
        <v>3</v>
      </c>
      <c r="N11" s="103">
        <v>9</v>
      </c>
      <c r="O11" s="101">
        <v>0</v>
      </c>
      <c r="P11" s="102">
        <v>0</v>
      </c>
      <c r="Q11" s="101">
        <v>0</v>
      </c>
      <c r="R11" s="102">
        <v>0</v>
      </c>
      <c r="S11" s="111">
        <f t="shared" si="0"/>
        <v>3</v>
      </c>
      <c r="T11" s="112">
        <f t="shared" si="0"/>
        <v>11</v>
      </c>
      <c r="U11" s="115">
        <f t="shared" si="1"/>
        <v>14</v>
      </c>
    </row>
    <row r="12" spans="1:21">
      <c r="A12" s="95" t="s">
        <v>329</v>
      </c>
      <c r="B12" s="96" t="s">
        <v>330</v>
      </c>
      <c r="C12" s="101">
        <v>0</v>
      </c>
      <c r="D12" s="102">
        <v>0</v>
      </c>
      <c r="E12" s="99">
        <v>0</v>
      </c>
      <c r="F12" s="99">
        <v>0</v>
      </c>
      <c r="G12" s="101">
        <v>0</v>
      </c>
      <c r="H12" s="102">
        <v>0</v>
      </c>
      <c r="I12" s="99">
        <v>0</v>
      </c>
      <c r="J12" s="99">
        <v>0</v>
      </c>
      <c r="K12" s="101">
        <v>0</v>
      </c>
      <c r="L12" s="103">
        <v>0</v>
      </c>
      <c r="M12" s="101">
        <v>0</v>
      </c>
      <c r="N12" s="103">
        <v>1</v>
      </c>
      <c r="O12" s="101">
        <v>0</v>
      </c>
      <c r="P12" s="102">
        <v>0</v>
      </c>
      <c r="Q12" s="101">
        <v>0</v>
      </c>
      <c r="R12" s="102">
        <v>0</v>
      </c>
      <c r="S12" s="111">
        <f t="shared" si="0"/>
        <v>0</v>
      </c>
      <c r="T12" s="112">
        <f t="shared" si="0"/>
        <v>1</v>
      </c>
      <c r="U12" s="115">
        <f t="shared" si="1"/>
        <v>1</v>
      </c>
    </row>
    <row r="13" spans="1:21">
      <c r="A13" s="95" t="s">
        <v>331</v>
      </c>
      <c r="B13" s="96" t="s">
        <v>332</v>
      </c>
      <c r="C13" s="101">
        <v>0</v>
      </c>
      <c r="D13" s="102">
        <v>0</v>
      </c>
      <c r="E13" s="99">
        <v>0</v>
      </c>
      <c r="F13" s="99">
        <v>0</v>
      </c>
      <c r="G13" s="101">
        <v>0</v>
      </c>
      <c r="H13" s="102">
        <v>0</v>
      </c>
      <c r="I13" s="99">
        <v>0</v>
      </c>
      <c r="J13" s="99">
        <v>0</v>
      </c>
      <c r="K13" s="101">
        <v>0</v>
      </c>
      <c r="L13" s="103">
        <v>0</v>
      </c>
      <c r="M13" s="101">
        <v>0</v>
      </c>
      <c r="N13" s="103">
        <v>1</v>
      </c>
      <c r="O13" s="101">
        <v>0</v>
      </c>
      <c r="P13" s="102">
        <v>0</v>
      </c>
      <c r="Q13" s="101">
        <v>0</v>
      </c>
      <c r="R13" s="102">
        <v>0</v>
      </c>
      <c r="S13" s="111">
        <f t="shared" si="0"/>
        <v>0</v>
      </c>
      <c r="T13" s="112">
        <f t="shared" si="0"/>
        <v>1</v>
      </c>
      <c r="U13" s="115">
        <f t="shared" si="1"/>
        <v>1</v>
      </c>
    </row>
    <row r="14" spans="1:21">
      <c r="A14" s="95" t="s">
        <v>333</v>
      </c>
      <c r="B14" s="96" t="s">
        <v>334</v>
      </c>
      <c r="C14" s="101">
        <v>0</v>
      </c>
      <c r="D14" s="102">
        <v>0</v>
      </c>
      <c r="E14" s="99">
        <v>0</v>
      </c>
      <c r="F14" s="99">
        <v>0</v>
      </c>
      <c r="G14" s="101">
        <v>0</v>
      </c>
      <c r="H14" s="102">
        <v>0</v>
      </c>
      <c r="I14" s="99">
        <v>0</v>
      </c>
      <c r="J14" s="99">
        <v>0</v>
      </c>
      <c r="K14" s="101">
        <v>0</v>
      </c>
      <c r="L14" s="103">
        <v>0</v>
      </c>
      <c r="M14" s="101">
        <v>14</v>
      </c>
      <c r="N14" s="103">
        <v>12</v>
      </c>
      <c r="O14" s="101">
        <v>1</v>
      </c>
      <c r="P14" s="102">
        <v>1</v>
      </c>
      <c r="Q14" s="101">
        <v>0</v>
      </c>
      <c r="R14" s="102">
        <v>0</v>
      </c>
      <c r="S14" s="111">
        <f t="shared" si="0"/>
        <v>15</v>
      </c>
      <c r="T14" s="112">
        <f t="shared" si="0"/>
        <v>13</v>
      </c>
      <c r="U14" s="115">
        <f t="shared" si="1"/>
        <v>28</v>
      </c>
    </row>
    <row r="15" spans="1:21">
      <c r="A15" s="95" t="s">
        <v>335</v>
      </c>
      <c r="B15" s="96" t="s">
        <v>336</v>
      </c>
      <c r="C15" s="101">
        <v>1</v>
      </c>
      <c r="D15" s="102">
        <v>0</v>
      </c>
      <c r="E15" s="99">
        <v>0</v>
      </c>
      <c r="F15" s="99">
        <v>0</v>
      </c>
      <c r="G15" s="101">
        <v>0</v>
      </c>
      <c r="H15" s="102">
        <v>0</v>
      </c>
      <c r="I15" s="99">
        <v>0</v>
      </c>
      <c r="J15" s="99">
        <v>0</v>
      </c>
      <c r="K15" s="101">
        <v>0</v>
      </c>
      <c r="L15" s="103">
        <v>0</v>
      </c>
      <c r="M15" s="101">
        <v>2</v>
      </c>
      <c r="N15" s="103">
        <v>2</v>
      </c>
      <c r="O15" s="101">
        <v>0</v>
      </c>
      <c r="P15" s="102">
        <v>0</v>
      </c>
      <c r="Q15" s="101">
        <v>1</v>
      </c>
      <c r="R15" s="102">
        <v>0</v>
      </c>
      <c r="S15" s="111">
        <f t="shared" si="0"/>
        <v>4</v>
      </c>
      <c r="T15" s="112">
        <f t="shared" si="0"/>
        <v>2</v>
      </c>
      <c r="U15" s="115">
        <f t="shared" si="1"/>
        <v>6</v>
      </c>
    </row>
    <row r="16" spans="1:21">
      <c r="A16" s="95" t="s">
        <v>337</v>
      </c>
      <c r="B16" s="96" t="s">
        <v>338</v>
      </c>
      <c r="C16" s="101">
        <v>1</v>
      </c>
      <c r="D16" s="102">
        <v>5</v>
      </c>
      <c r="E16" s="99">
        <v>0</v>
      </c>
      <c r="F16" s="99">
        <v>0</v>
      </c>
      <c r="G16" s="101">
        <v>1</v>
      </c>
      <c r="H16" s="102">
        <v>3</v>
      </c>
      <c r="I16" s="99">
        <v>33</v>
      </c>
      <c r="J16" s="99">
        <v>55</v>
      </c>
      <c r="K16" s="101">
        <v>0</v>
      </c>
      <c r="L16" s="103">
        <v>0</v>
      </c>
      <c r="M16" s="101">
        <v>6</v>
      </c>
      <c r="N16" s="103">
        <v>6</v>
      </c>
      <c r="O16" s="101">
        <v>2</v>
      </c>
      <c r="P16" s="102">
        <v>1</v>
      </c>
      <c r="Q16" s="101">
        <v>0</v>
      </c>
      <c r="R16" s="102">
        <v>0</v>
      </c>
      <c r="S16" s="111">
        <f t="shared" si="0"/>
        <v>43</v>
      </c>
      <c r="T16" s="112">
        <f t="shared" si="0"/>
        <v>70</v>
      </c>
      <c r="U16" s="115">
        <f t="shared" si="1"/>
        <v>113</v>
      </c>
    </row>
    <row r="17" spans="1:21">
      <c r="A17" s="95" t="s">
        <v>339</v>
      </c>
      <c r="B17" s="96" t="s">
        <v>340</v>
      </c>
      <c r="C17" s="101">
        <v>0</v>
      </c>
      <c r="D17" s="102">
        <v>0</v>
      </c>
      <c r="E17" s="99">
        <v>0</v>
      </c>
      <c r="F17" s="99">
        <v>0</v>
      </c>
      <c r="G17" s="101">
        <v>0</v>
      </c>
      <c r="H17" s="102">
        <v>0</v>
      </c>
      <c r="I17" s="99">
        <v>0</v>
      </c>
      <c r="J17" s="99">
        <v>0</v>
      </c>
      <c r="K17" s="101">
        <v>0</v>
      </c>
      <c r="L17" s="103">
        <v>0</v>
      </c>
      <c r="M17" s="101">
        <v>0</v>
      </c>
      <c r="N17" s="103">
        <v>0</v>
      </c>
      <c r="O17" s="101">
        <v>0</v>
      </c>
      <c r="P17" s="102">
        <v>0</v>
      </c>
      <c r="Q17" s="101">
        <v>0</v>
      </c>
      <c r="R17" s="102">
        <v>0</v>
      </c>
      <c r="S17" s="111">
        <f t="shared" si="0"/>
        <v>0</v>
      </c>
      <c r="T17" s="112">
        <f t="shared" si="0"/>
        <v>0</v>
      </c>
      <c r="U17" s="115">
        <f t="shared" si="1"/>
        <v>0</v>
      </c>
    </row>
    <row r="18" spans="1:21">
      <c r="A18" s="95" t="s">
        <v>341</v>
      </c>
      <c r="B18" s="96" t="s">
        <v>342</v>
      </c>
      <c r="C18" s="101">
        <v>0</v>
      </c>
      <c r="D18" s="102">
        <v>0</v>
      </c>
      <c r="E18" s="99">
        <v>0</v>
      </c>
      <c r="F18" s="99">
        <v>0</v>
      </c>
      <c r="G18" s="101">
        <v>0</v>
      </c>
      <c r="H18" s="102">
        <v>0</v>
      </c>
      <c r="I18" s="99">
        <v>0</v>
      </c>
      <c r="J18" s="99">
        <v>0</v>
      </c>
      <c r="K18" s="101">
        <v>0</v>
      </c>
      <c r="L18" s="103">
        <v>0</v>
      </c>
      <c r="M18" s="101">
        <v>0</v>
      </c>
      <c r="N18" s="103">
        <v>0</v>
      </c>
      <c r="O18" s="101">
        <v>0</v>
      </c>
      <c r="P18" s="102">
        <v>0</v>
      </c>
      <c r="Q18" s="101">
        <v>0</v>
      </c>
      <c r="R18" s="102">
        <v>0</v>
      </c>
      <c r="S18" s="111">
        <f t="shared" si="0"/>
        <v>0</v>
      </c>
      <c r="T18" s="112">
        <f t="shared" si="0"/>
        <v>0</v>
      </c>
      <c r="U18" s="115">
        <f t="shared" si="1"/>
        <v>0</v>
      </c>
    </row>
    <row r="19" spans="1:21">
      <c r="A19" s="95" t="s">
        <v>343</v>
      </c>
      <c r="B19" s="96" t="s">
        <v>344</v>
      </c>
      <c r="C19" s="101">
        <v>0</v>
      </c>
      <c r="D19" s="102">
        <v>0</v>
      </c>
      <c r="E19" s="99">
        <v>0</v>
      </c>
      <c r="F19" s="99">
        <v>0</v>
      </c>
      <c r="G19" s="101">
        <v>0</v>
      </c>
      <c r="H19" s="102">
        <v>0</v>
      </c>
      <c r="I19" s="99">
        <v>0</v>
      </c>
      <c r="J19" s="99">
        <v>0</v>
      </c>
      <c r="K19" s="101">
        <v>0</v>
      </c>
      <c r="L19" s="103">
        <v>0</v>
      </c>
      <c r="M19" s="101">
        <v>2</v>
      </c>
      <c r="N19" s="103">
        <v>1</v>
      </c>
      <c r="O19" s="101">
        <v>0</v>
      </c>
      <c r="P19" s="102">
        <v>0</v>
      </c>
      <c r="Q19" s="101">
        <v>0</v>
      </c>
      <c r="R19" s="102">
        <v>0</v>
      </c>
      <c r="S19" s="111">
        <f t="shared" si="0"/>
        <v>2</v>
      </c>
      <c r="T19" s="112">
        <f t="shared" si="0"/>
        <v>1</v>
      </c>
      <c r="U19" s="115">
        <f t="shared" si="1"/>
        <v>3</v>
      </c>
    </row>
    <row r="20" spans="1:21">
      <c r="A20" s="95" t="s">
        <v>345</v>
      </c>
      <c r="B20" s="96" t="s">
        <v>346</v>
      </c>
      <c r="C20" s="101">
        <v>0</v>
      </c>
      <c r="D20" s="102">
        <v>0</v>
      </c>
      <c r="E20" s="99">
        <v>0</v>
      </c>
      <c r="F20" s="99">
        <v>0</v>
      </c>
      <c r="G20" s="101">
        <v>0</v>
      </c>
      <c r="H20" s="102">
        <v>0</v>
      </c>
      <c r="I20" s="99">
        <v>0</v>
      </c>
      <c r="J20" s="99">
        <v>0</v>
      </c>
      <c r="K20" s="101">
        <v>0</v>
      </c>
      <c r="L20" s="103">
        <v>0</v>
      </c>
      <c r="M20" s="101">
        <v>2</v>
      </c>
      <c r="N20" s="103">
        <v>2</v>
      </c>
      <c r="O20" s="101">
        <v>0</v>
      </c>
      <c r="P20" s="102">
        <v>1</v>
      </c>
      <c r="Q20" s="101">
        <v>0</v>
      </c>
      <c r="R20" s="102">
        <v>0</v>
      </c>
      <c r="S20" s="111">
        <f t="shared" si="0"/>
        <v>2</v>
      </c>
      <c r="T20" s="112">
        <f t="shared" si="0"/>
        <v>3</v>
      </c>
      <c r="U20" s="115">
        <f t="shared" si="1"/>
        <v>5</v>
      </c>
    </row>
    <row r="21" spans="1:21">
      <c r="A21" s="95" t="s">
        <v>347</v>
      </c>
      <c r="B21" s="96" t="s">
        <v>348</v>
      </c>
      <c r="C21" s="101">
        <v>0</v>
      </c>
      <c r="D21" s="102">
        <v>0</v>
      </c>
      <c r="E21" s="99">
        <v>0</v>
      </c>
      <c r="F21" s="99">
        <v>0</v>
      </c>
      <c r="G21" s="101">
        <v>0</v>
      </c>
      <c r="H21" s="102">
        <v>0</v>
      </c>
      <c r="I21" s="99">
        <v>0</v>
      </c>
      <c r="J21" s="99">
        <v>0</v>
      </c>
      <c r="K21" s="101">
        <v>0</v>
      </c>
      <c r="L21" s="103">
        <v>0</v>
      </c>
      <c r="M21" s="101">
        <v>0</v>
      </c>
      <c r="N21" s="103">
        <v>0</v>
      </c>
      <c r="O21" s="101">
        <v>0</v>
      </c>
      <c r="P21" s="102">
        <v>0</v>
      </c>
      <c r="Q21" s="101">
        <v>0</v>
      </c>
      <c r="R21" s="102">
        <v>0</v>
      </c>
      <c r="S21" s="111">
        <f t="shared" si="0"/>
        <v>0</v>
      </c>
      <c r="T21" s="112">
        <f t="shared" si="0"/>
        <v>0</v>
      </c>
      <c r="U21" s="115">
        <f t="shared" si="1"/>
        <v>0</v>
      </c>
    </row>
    <row r="22" spans="1:21">
      <c r="A22" s="95" t="s">
        <v>349</v>
      </c>
      <c r="B22" s="96" t="s">
        <v>350</v>
      </c>
      <c r="C22" s="101">
        <v>0</v>
      </c>
      <c r="D22" s="102">
        <v>3</v>
      </c>
      <c r="E22" s="99">
        <v>0</v>
      </c>
      <c r="F22" s="99">
        <v>0</v>
      </c>
      <c r="G22" s="101">
        <v>0</v>
      </c>
      <c r="H22" s="102">
        <v>0</v>
      </c>
      <c r="I22" s="99">
        <v>1</v>
      </c>
      <c r="J22" s="99">
        <v>2</v>
      </c>
      <c r="K22" s="101">
        <v>0</v>
      </c>
      <c r="L22" s="103">
        <v>0</v>
      </c>
      <c r="M22" s="101">
        <v>3</v>
      </c>
      <c r="N22" s="103">
        <v>3</v>
      </c>
      <c r="O22" s="101">
        <v>1</v>
      </c>
      <c r="P22" s="102">
        <v>0</v>
      </c>
      <c r="Q22" s="101">
        <v>0</v>
      </c>
      <c r="R22" s="102">
        <v>0</v>
      </c>
      <c r="S22" s="111">
        <f t="shared" si="0"/>
        <v>5</v>
      </c>
      <c r="T22" s="112">
        <f t="shared" si="0"/>
        <v>8</v>
      </c>
      <c r="U22" s="115">
        <f t="shared" si="1"/>
        <v>13</v>
      </c>
    </row>
    <row r="23" spans="1:21">
      <c r="A23" s="95" t="s">
        <v>351</v>
      </c>
      <c r="B23" s="96" t="s">
        <v>352</v>
      </c>
      <c r="C23" s="101">
        <v>0</v>
      </c>
      <c r="D23" s="102">
        <v>0</v>
      </c>
      <c r="E23" s="99">
        <v>0</v>
      </c>
      <c r="F23" s="99">
        <v>0</v>
      </c>
      <c r="G23" s="101">
        <v>0</v>
      </c>
      <c r="H23" s="102">
        <v>0</v>
      </c>
      <c r="I23" s="99">
        <v>0</v>
      </c>
      <c r="J23" s="99">
        <v>0</v>
      </c>
      <c r="K23" s="101">
        <v>0</v>
      </c>
      <c r="L23" s="103">
        <v>0</v>
      </c>
      <c r="M23" s="101">
        <v>0</v>
      </c>
      <c r="N23" s="103">
        <v>2</v>
      </c>
      <c r="O23" s="101">
        <v>0</v>
      </c>
      <c r="P23" s="102">
        <v>0</v>
      </c>
      <c r="Q23" s="101">
        <v>0</v>
      </c>
      <c r="R23" s="102">
        <v>0</v>
      </c>
      <c r="S23" s="111">
        <f t="shared" si="0"/>
        <v>0</v>
      </c>
      <c r="T23" s="112">
        <f t="shared" si="0"/>
        <v>2</v>
      </c>
      <c r="U23" s="115">
        <f t="shared" si="1"/>
        <v>2</v>
      </c>
    </row>
    <row r="24" spans="1:21">
      <c r="A24" s="95" t="s">
        <v>353</v>
      </c>
      <c r="B24" s="96" t="s">
        <v>354</v>
      </c>
      <c r="C24" s="101">
        <v>0</v>
      </c>
      <c r="D24" s="102">
        <v>0</v>
      </c>
      <c r="E24" s="99">
        <v>0</v>
      </c>
      <c r="F24" s="99">
        <v>0</v>
      </c>
      <c r="G24" s="101">
        <v>0</v>
      </c>
      <c r="H24" s="102">
        <v>0</v>
      </c>
      <c r="I24" s="99">
        <v>0</v>
      </c>
      <c r="J24" s="99">
        <v>0</v>
      </c>
      <c r="K24" s="101">
        <v>0</v>
      </c>
      <c r="L24" s="103">
        <v>0</v>
      </c>
      <c r="M24" s="101">
        <v>1</v>
      </c>
      <c r="N24" s="103">
        <v>0</v>
      </c>
      <c r="O24" s="101">
        <v>0</v>
      </c>
      <c r="P24" s="102">
        <v>0</v>
      </c>
      <c r="Q24" s="101">
        <v>0</v>
      </c>
      <c r="R24" s="102">
        <v>0</v>
      </c>
      <c r="S24" s="111">
        <f t="shared" si="0"/>
        <v>1</v>
      </c>
      <c r="T24" s="112">
        <f t="shared" si="0"/>
        <v>0</v>
      </c>
      <c r="U24" s="115">
        <f t="shared" si="1"/>
        <v>1</v>
      </c>
    </row>
    <row r="25" spans="1:21">
      <c r="A25" s="95" t="s">
        <v>355</v>
      </c>
      <c r="B25" s="96" t="s">
        <v>356</v>
      </c>
      <c r="C25" s="101">
        <v>0</v>
      </c>
      <c r="D25" s="102">
        <v>0</v>
      </c>
      <c r="E25" s="99">
        <v>0</v>
      </c>
      <c r="F25" s="99">
        <v>0</v>
      </c>
      <c r="G25" s="101">
        <v>0</v>
      </c>
      <c r="H25" s="102">
        <v>0</v>
      </c>
      <c r="I25" s="99">
        <v>0</v>
      </c>
      <c r="J25" s="99">
        <v>0</v>
      </c>
      <c r="K25" s="101">
        <v>0</v>
      </c>
      <c r="L25" s="103">
        <v>0</v>
      </c>
      <c r="M25" s="101">
        <v>5</v>
      </c>
      <c r="N25" s="103">
        <v>11</v>
      </c>
      <c r="O25" s="101">
        <v>0</v>
      </c>
      <c r="P25" s="102">
        <v>0</v>
      </c>
      <c r="Q25" s="101">
        <v>0</v>
      </c>
      <c r="R25" s="102">
        <v>0</v>
      </c>
      <c r="S25" s="111">
        <f t="shared" si="0"/>
        <v>5</v>
      </c>
      <c r="T25" s="112">
        <f t="shared" si="0"/>
        <v>11</v>
      </c>
      <c r="U25" s="115">
        <f t="shared" si="1"/>
        <v>16</v>
      </c>
    </row>
    <row r="26" spans="1:21">
      <c r="A26" s="95" t="s">
        <v>357</v>
      </c>
      <c r="B26" s="96" t="s">
        <v>358</v>
      </c>
      <c r="C26" s="101">
        <v>1</v>
      </c>
      <c r="D26" s="102">
        <v>0</v>
      </c>
      <c r="E26" s="99">
        <v>0</v>
      </c>
      <c r="F26" s="99">
        <v>0</v>
      </c>
      <c r="G26" s="101">
        <v>0</v>
      </c>
      <c r="H26" s="102">
        <v>0</v>
      </c>
      <c r="I26" s="99">
        <v>0</v>
      </c>
      <c r="J26" s="99">
        <v>0</v>
      </c>
      <c r="K26" s="101">
        <v>0</v>
      </c>
      <c r="L26" s="103">
        <v>0</v>
      </c>
      <c r="M26" s="101">
        <v>2</v>
      </c>
      <c r="N26" s="103">
        <v>4</v>
      </c>
      <c r="O26" s="101">
        <v>0</v>
      </c>
      <c r="P26" s="102">
        <v>0</v>
      </c>
      <c r="Q26" s="101">
        <v>0</v>
      </c>
      <c r="R26" s="102">
        <v>0</v>
      </c>
      <c r="S26" s="111">
        <f t="shared" si="0"/>
        <v>3</v>
      </c>
      <c r="T26" s="112">
        <f t="shared" si="0"/>
        <v>4</v>
      </c>
      <c r="U26" s="115">
        <f t="shared" si="1"/>
        <v>7</v>
      </c>
    </row>
    <row r="27" spans="1:21">
      <c r="A27" s="95" t="s">
        <v>359</v>
      </c>
      <c r="B27" s="96" t="s">
        <v>360</v>
      </c>
      <c r="C27" s="101">
        <v>0</v>
      </c>
      <c r="D27" s="102">
        <v>0</v>
      </c>
      <c r="E27" s="99">
        <v>0</v>
      </c>
      <c r="F27" s="99">
        <v>0</v>
      </c>
      <c r="G27" s="101">
        <v>0</v>
      </c>
      <c r="H27" s="102">
        <v>0</v>
      </c>
      <c r="I27" s="99">
        <v>0</v>
      </c>
      <c r="J27" s="99">
        <v>0</v>
      </c>
      <c r="K27" s="101">
        <v>0</v>
      </c>
      <c r="L27" s="103">
        <v>0</v>
      </c>
      <c r="M27" s="101">
        <v>0</v>
      </c>
      <c r="N27" s="103">
        <v>1</v>
      </c>
      <c r="O27" s="101">
        <v>0</v>
      </c>
      <c r="P27" s="102">
        <v>0</v>
      </c>
      <c r="Q27" s="101">
        <v>0</v>
      </c>
      <c r="R27" s="102">
        <v>0</v>
      </c>
      <c r="S27" s="111">
        <f t="shared" si="0"/>
        <v>0</v>
      </c>
      <c r="T27" s="112">
        <f t="shared" si="0"/>
        <v>1</v>
      </c>
      <c r="U27" s="115">
        <f t="shared" si="1"/>
        <v>1</v>
      </c>
    </row>
    <row r="28" spans="1:21">
      <c r="A28" s="95" t="s">
        <v>361</v>
      </c>
      <c r="B28" s="96" t="s">
        <v>362</v>
      </c>
      <c r="C28" s="101">
        <v>0</v>
      </c>
      <c r="D28" s="102">
        <v>0</v>
      </c>
      <c r="E28" s="99">
        <v>0</v>
      </c>
      <c r="F28" s="99">
        <v>0</v>
      </c>
      <c r="G28" s="101">
        <v>0</v>
      </c>
      <c r="H28" s="102">
        <v>0</v>
      </c>
      <c r="I28" s="99">
        <v>0</v>
      </c>
      <c r="J28" s="99">
        <v>0</v>
      </c>
      <c r="K28" s="101">
        <v>0</v>
      </c>
      <c r="L28" s="103">
        <v>0</v>
      </c>
      <c r="M28" s="101">
        <v>7</v>
      </c>
      <c r="N28" s="103">
        <v>3</v>
      </c>
      <c r="O28" s="101">
        <v>0</v>
      </c>
      <c r="P28" s="102">
        <v>1</v>
      </c>
      <c r="Q28" s="101">
        <v>0</v>
      </c>
      <c r="R28" s="102">
        <v>0</v>
      </c>
      <c r="S28" s="111">
        <f t="shared" si="0"/>
        <v>7</v>
      </c>
      <c r="T28" s="112">
        <f t="shared" si="0"/>
        <v>4</v>
      </c>
      <c r="U28" s="115">
        <f t="shared" si="1"/>
        <v>11</v>
      </c>
    </row>
    <row r="29" spans="1:21">
      <c r="A29" s="95" t="s">
        <v>363</v>
      </c>
      <c r="B29" s="96" t="s">
        <v>364</v>
      </c>
      <c r="C29" s="101">
        <v>0</v>
      </c>
      <c r="D29" s="102">
        <v>0</v>
      </c>
      <c r="E29" s="99">
        <v>0</v>
      </c>
      <c r="F29" s="99">
        <v>0</v>
      </c>
      <c r="G29" s="101">
        <v>0</v>
      </c>
      <c r="H29" s="102">
        <v>0</v>
      </c>
      <c r="I29" s="99">
        <v>0</v>
      </c>
      <c r="J29" s="99">
        <v>0</v>
      </c>
      <c r="K29" s="101">
        <v>0</v>
      </c>
      <c r="L29" s="103">
        <v>0</v>
      </c>
      <c r="M29" s="101">
        <v>1</v>
      </c>
      <c r="N29" s="103">
        <v>0</v>
      </c>
      <c r="O29" s="101">
        <v>0</v>
      </c>
      <c r="P29" s="102">
        <v>0</v>
      </c>
      <c r="Q29" s="101">
        <v>0</v>
      </c>
      <c r="R29" s="102">
        <v>0</v>
      </c>
      <c r="S29" s="111">
        <f t="shared" si="0"/>
        <v>1</v>
      </c>
      <c r="T29" s="112">
        <f t="shared" si="0"/>
        <v>0</v>
      </c>
      <c r="U29" s="115">
        <f t="shared" si="1"/>
        <v>1</v>
      </c>
    </row>
    <row r="30" spans="1:21">
      <c r="A30" s="95" t="s">
        <v>365</v>
      </c>
      <c r="B30" s="96" t="s">
        <v>366</v>
      </c>
      <c r="C30" s="101">
        <v>0</v>
      </c>
      <c r="D30" s="102">
        <v>0</v>
      </c>
      <c r="E30" s="99">
        <v>0</v>
      </c>
      <c r="F30" s="99">
        <v>0</v>
      </c>
      <c r="G30" s="101">
        <v>0</v>
      </c>
      <c r="H30" s="102">
        <v>0</v>
      </c>
      <c r="I30" s="99">
        <v>0</v>
      </c>
      <c r="J30" s="99">
        <v>0</v>
      </c>
      <c r="K30" s="101">
        <v>0</v>
      </c>
      <c r="L30" s="103">
        <v>0</v>
      </c>
      <c r="M30" s="101">
        <v>2</v>
      </c>
      <c r="N30" s="103">
        <v>2</v>
      </c>
      <c r="O30" s="101">
        <v>0</v>
      </c>
      <c r="P30" s="102">
        <v>0</v>
      </c>
      <c r="Q30" s="101">
        <v>0</v>
      </c>
      <c r="R30" s="102">
        <v>0</v>
      </c>
      <c r="S30" s="111">
        <f t="shared" si="0"/>
        <v>2</v>
      </c>
      <c r="T30" s="112">
        <f t="shared" si="0"/>
        <v>2</v>
      </c>
      <c r="U30" s="115">
        <f t="shared" si="1"/>
        <v>4</v>
      </c>
    </row>
    <row r="31" spans="1:21">
      <c r="A31" s="95" t="s">
        <v>367</v>
      </c>
      <c r="B31" s="96" t="s">
        <v>368</v>
      </c>
      <c r="C31" s="101">
        <v>0</v>
      </c>
      <c r="D31" s="102">
        <v>0</v>
      </c>
      <c r="E31" s="99">
        <v>0</v>
      </c>
      <c r="F31" s="99">
        <v>0</v>
      </c>
      <c r="G31" s="101">
        <v>0</v>
      </c>
      <c r="H31" s="102">
        <v>0</v>
      </c>
      <c r="I31" s="99">
        <v>0</v>
      </c>
      <c r="J31" s="99">
        <v>0</v>
      </c>
      <c r="K31" s="101">
        <v>0</v>
      </c>
      <c r="L31" s="103">
        <v>0</v>
      </c>
      <c r="M31" s="101">
        <v>0</v>
      </c>
      <c r="N31" s="103">
        <v>0</v>
      </c>
      <c r="O31" s="101">
        <v>0</v>
      </c>
      <c r="P31" s="102">
        <v>0</v>
      </c>
      <c r="Q31" s="101">
        <v>0</v>
      </c>
      <c r="R31" s="102">
        <v>0</v>
      </c>
      <c r="S31" s="111">
        <f t="shared" si="0"/>
        <v>0</v>
      </c>
      <c r="T31" s="112">
        <f t="shared" si="0"/>
        <v>0</v>
      </c>
      <c r="U31" s="115">
        <f t="shared" si="1"/>
        <v>0</v>
      </c>
    </row>
    <row r="32" spans="1:21">
      <c r="A32" s="95" t="s">
        <v>369</v>
      </c>
      <c r="B32" s="96" t="s">
        <v>370</v>
      </c>
      <c r="C32" s="101">
        <v>0</v>
      </c>
      <c r="D32" s="102">
        <v>0</v>
      </c>
      <c r="E32" s="99">
        <v>0</v>
      </c>
      <c r="F32" s="99">
        <v>0</v>
      </c>
      <c r="G32" s="101">
        <v>0</v>
      </c>
      <c r="H32" s="102">
        <v>0</v>
      </c>
      <c r="I32" s="99">
        <v>0</v>
      </c>
      <c r="J32" s="99">
        <v>0</v>
      </c>
      <c r="K32" s="101">
        <v>0</v>
      </c>
      <c r="L32" s="103">
        <v>0</v>
      </c>
      <c r="M32" s="101">
        <v>2</v>
      </c>
      <c r="N32" s="103">
        <v>2</v>
      </c>
      <c r="O32" s="101">
        <v>0</v>
      </c>
      <c r="P32" s="102">
        <v>0</v>
      </c>
      <c r="Q32" s="101">
        <v>0</v>
      </c>
      <c r="R32" s="102">
        <v>0</v>
      </c>
      <c r="S32" s="111">
        <f t="shared" si="0"/>
        <v>2</v>
      </c>
      <c r="T32" s="112">
        <f t="shared" si="0"/>
        <v>2</v>
      </c>
      <c r="U32" s="115">
        <f t="shared" si="1"/>
        <v>4</v>
      </c>
    </row>
    <row r="33" spans="1:21">
      <c r="A33" s="95" t="s">
        <v>371</v>
      </c>
      <c r="B33" s="96" t="s">
        <v>372</v>
      </c>
      <c r="C33" s="101">
        <v>0</v>
      </c>
      <c r="D33" s="102">
        <v>0</v>
      </c>
      <c r="E33" s="99">
        <v>0</v>
      </c>
      <c r="F33" s="99">
        <v>0</v>
      </c>
      <c r="G33" s="101">
        <v>0</v>
      </c>
      <c r="H33" s="102">
        <v>0</v>
      </c>
      <c r="I33" s="99">
        <v>0</v>
      </c>
      <c r="J33" s="99">
        <v>0</v>
      </c>
      <c r="K33" s="101">
        <v>0</v>
      </c>
      <c r="L33" s="103">
        <v>0</v>
      </c>
      <c r="M33" s="101">
        <v>1</v>
      </c>
      <c r="N33" s="103">
        <v>2</v>
      </c>
      <c r="O33" s="101">
        <v>0</v>
      </c>
      <c r="P33" s="102">
        <v>0</v>
      </c>
      <c r="Q33" s="101">
        <v>0</v>
      </c>
      <c r="R33" s="102">
        <v>0</v>
      </c>
      <c r="S33" s="111">
        <f t="shared" si="0"/>
        <v>1</v>
      </c>
      <c r="T33" s="112">
        <f t="shared" si="0"/>
        <v>2</v>
      </c>
      <c r="U33" s="115">
        <f t="shared" si="1"/>
        <v>3</v>
      </c>
    </row>
    <row r="34" spans="1:21">
      <c r="A34" s="95" t="s">
        <v>373</v>
      </c>
      <c r="B34" s="96" t="s">
        <v>374</v>
      </c>
      <c r="C34" s="101">
        <v>0</v>
      </c>
      <c r="D34" s="102">
        <v>0</v>
      </c>
      <c r="E34" s="99">
        <v>0</v>
      </c>
      <c r="F34" s="99">
        <v>0</v>
      </c>
      <c r="G34" s="101">
        <v>0</v>
      </c>
      <c r="H34" s="102">
        <v>0</v>
      </c>
      <c r="I34" s="99">
        <v>0</v>
      </c>
      <c r="J34" s="99">
        <v>0</v>
      </c>
      <c r="K34" s="101">
        <v>0</v>
      </c>
      <c r="L34" s="103">
        <v>0</v>
      </c>
      <c r="M34" s="101">
        <v>0</v>
      </c>
      <c r="N34" s="103">
        <v>1</v>
      </c>
      <c r="O34" s="101">
        <v>0</v>
      </c>
      <c r="P34" s="102">
        <v>0</v>
      </c>
      <c r="Q34" s="101">
        <v>0</v>
      </c>
      <c r="R34" s="102">
        <v>0</v>
      </c>
      <c r="S34" s="111">
        <f t="shared" si="0"/>
        <v>0</v>
      </c>
      <c r="T34" s="112">
        <f t="shared" si="0"/>
        <v>1</v>
      </c>
      <c r="U34" s="115">
        <f t="shared" si="1"/>
        <v>1</v>
      </c>
    </row>
    <row r="35" spans="1:21">
      <c r="A35" s="95" t="s">
        <v>375</v>
      </c>
      <c r="B35" s="96" t="s">
        <v>376</v>
      </c>
      <c r="C35" s="101">
        <v>0</v>
      </c>
      <c r="D35" s="102">
        <v>1</v>
      </c>
      <c r="E35" s="99">
        <v>0</v>
      </c>
      <c r="F35" s="99">
        <v>0</v>
      </c>
      <c r="G35" s="101">
        <v>0</v>
      </c>
      <c r="H35" s="102">
        <v>0</v>
      </c>
      <c r="I35" s="99">
        <v>0</v>
      </c>
      <c r="J35" s="99">
        <v>0</v>
      </c>
      <c r="K35" s="101">
        <v>0</v>
      </c>
      <c r="L35" s="103">
        <v>0</v>
      </c>
      <c r="M35" s="101">
        <v>0</v>
      </c>
      <c r="N35" s="103">
        <v>3</v>
      </c>
      <c r="O35" s="101">
        <v>0</v>
      </c>
      <c r="P35" s="102">
        <v>0</v>
      </c>
      <c r="Q35" s="101">
        <v>0</v>
      </c>
      <c r="R35" s="102">
        <v>0</v>
      </c>
      <c r="S35" s="111">
        <f t="shared" si="0"/>
        <v>0</v>
      </c>
      <c r="T35" s="112">
        <f t="shared" si="0"/>
        <v>4</v>
      </c>
      <c r="U35" s="115">
        <f t="shared" si="1"/>
        <v>4</v>
      </c>
    </row>
    <row r="36" spans="1:21">
      <c r="A36" s="95" t="s">
        <v>377</v>
      </c>
      <c r="B36" s="96" t="s">
        <v>378</v>
      </c>
      <c r="C36" s="101">
        <v>1</v>
      </c>
      <c r="D36" s="102">
        <v>0</v>
      </c>
      <c r="E36" s="99">
        <v>0</v>
      </c>
      <c r="F36" s="99">
        <v>0</v>
      </c>
      <c r="G36" s="101">
        <v>0</v>
      </c>
      <c r="H36" s="102">
        <v>0</v>
      </c>
      <c r="I36" s="99">
        <v>0</v>
      </c>
      <c r="J36" s="99">
        <v>0</v>
      </c>
      <c r="K36" s="101">
        <v>0</v>
      </c>
      <c r="L36" s="103">
        <v>0</v>
      </c>
      <c r="M36" s="101">
        <v>0</v>
      </c>
      <c r="N36" s="103">
        <v>0</v>
      </c>
      <c r="O36" s="101">
        <v>0</v>
      </c>
      <c r="P36" s="102">
        <v>0</v>
      </c>
      <c r="Q36" s="101">
        <v>0</v>
      </c>
      <c r="R36" s="102">
        <v>0</v>
      </c>
      <c r="S36" s="111">
        <f t="shared" si="0"/>
        <v>1</v>
      </c>
      <c r="T36" s="112">
        <f t="shared" si="0"/>
        <v>0</v>
      </c>
      <c r="U36" s="115">
        <f t="shared" si="1"/>
        <v>1</v>
      </c>
    </row>
    <row r="37" spans="1:21">
      <c r="A37" s="95" t="s">
        <v>379</v>
      </c>
      <c r="B37" s="96" t="s">
        <v>380</v>
      </c>
      <c r="C37" s="101">
        <v>0</v>
      </c>
      <c r="D37" s="102">
        <v>0</v>
      </c>
      <c r="E37" s="99">
        <v>0</v>
      </c>
      <c r="F37" s="99">
        <v>0</v>
      </c>
      <c r="G37" s="101">
        <v>0</v>
      </c>
      <c r="H37" s="102">
        <v>0</v>
      </c>
      <c r="I37" s="99">
        <v>0</v>
      </c>
      <c r="J37" s="99">
        <v>2</v>
      </c>
      <c r="K37" s="101">
        <v>0</v>
      </c>
      <c r="L37" s="103">
        <v>0</v>
      </c>
      <c r="M37" s="101">
        <v>1</v>
      </c>
      <c r="N37" s="103">
        <v>3</v>
      </c>
      <c r="O37" s="101">
        <v>0</v>
      </c>
      <c r="P37" s="102">
        <v>0</v>
      </c>
      <c r="Q37" s="101">
        <v>0</v>
      </c>
      <c r="R37" s="102">
        <v>0</v>
      </c>
      <c r="S37" s="111">
        <f t="shared" si="0"/>
        <v>1</v>
      </c>
      <c r="T37" s="112">
        <f t="shared" si="0"/>
        <v>5</v>
      </c>
      <c r="U37" s="115">
        <f t="shared" si="1"/>
        <v>6</v>
      </c>
    </row>
    <row r="38" spans="1:21">
      <c r="A38" s="95" t="s">
        <v>381</v>
      </c>
      <c r="B38" s="96" t="s">
        <v>382</v>
      </c>
      <c r="C38" s="101">
        <v>0</v>
      </c>
      <c r="D38" s="102">
        <v>1</v>
      </c>
      <c r="E38" s="99">
        <v>0</v>
      </c>
      <c r="F38" s="99">
        <v>0</v>
      </c>
      <c r="G38" s="101">
        <v>0</v>
      </c>
      <c r="H38" s="102">
        <v>0</v>
      </c>
      <c r="I38" s="99">
        <v>0</v>
      </c>
      <c r="J38" s="99">
        <v>0</v>
      </c>
      <c r="K38" s="101">
        <v>0</v>
      </c>
      <c r="L38" s="103">
        <v>0</v>
      </c>
      <c r="M38" s="101">
        <v>3</v>
      </c>
      <c r="N38" s="103">
        <v>5</v>
      </c>
      <c r="O38" s="101">
        <v>0</v>
      </c>
      <c r="P38" s="102">
        <v>1</v>
      </c>
      <c r="Q38" s="101">
        <v>0</v>
      </c>
      <c r="R38" s="102">
        <v>0</v>
      </c>
      <c r="S38" s="111">
        <f t="shared" si="0"/>
        <v>3</v>
      </c>
      <c r="T38" s="112">
        <f t="shared" si="0"/>
        <v>7</v>
      </c>
      <c r="U38" s="115">
        <f t="shared" si="1"/>
        <v>10</v>
      </c>
    </row>
    <row r="39" spans="1:21">
      <c r="A39" s="95" t="s">
        <v>383</v>
      </c>
      <c r="B39" s="96" t="s">
        <v>384</v>
      </c>
      <c r="C39" s="101">
        <v>0</v>
      </c>
      <c r="D39" s="102">
        <v>0</v>
      </c>
      <c r="E39" s="99">
        <v>0</v>
      </c>
      <c r="F39" s="99">
        <v>0</v>
      </c>
      <c r="G39" s="101">
        <v>0</v>
      </c>
      <c r="H39" s="102">
        <v>0</v>
      </c>
      <c r="I39" s="99">
        <v>0</v>
      </c>
      <c r="J39" s="99">
        <v>2</v>
      </c>
      <c r="K39" s="101">
        <v>0</v>
      </c>
      <c r="L39" s="103">
        <v>0</v>
      </c>
      <c r="M39" s="101">
        <v>4</v>
      </c>
      <c r="N39" s="103">
        <v>5</v>
      </c>
      <c r="O39" s="101">
        <v>0</v>
      </c>
      <c r="P39" s="102">
        <v>1</v>
      </c>
      <c r="Q39" s="101">
        <v>0</v>
      </c>
      <c r="R39" s="102">
        <v>0</v>
      </c>
      <c r="S39" s="111">
        <f t="shared" si="0"/>
        <v>4</v>
      </c>
      <c r="T39" s="112">
        <f t="shared" si="0"/>
        <v>8</v>
      </c>
      <c r="U39" s="115">
        <f t="shared" si="1"/>
        <v>12</v>
      </c>
    </row>
    <row r="40" spans="1:21">
      <c r="A40" s="95" t="s">
        <v>385</v>
      </c>
      <c r="B40" s="96" t="s">
        <v>386</v>
      </c>
      <c r="C40" s="101">
        <v>1</v>
      </c>
      <c r="D40" s="102">
        <v>0</v>
      </c>
      <c r="E40" s="99">
        <v>0</v>
      </c>
      <c r="F40" s="99">
        <v>0</v>
      </c>
      <c r="G40" s="101">
        <v>0</v>
      </c>
      <c r="H40" s="102">
        <v>0</v>
      </c>
      <c r="I40" s="99">
        <v>0</v>
      </c>
      <c r="J40" s="99">
        <v>0</v>
      </c>
      <c r="K40" s="101">
        <v>0</v>
      </c>
      <c r="L40" s="103">
        <v>0</v>
      </c>
      <c r="M40" s="101">
        <v>1</v>
      </c>
      <c r="N40" s="103">
        <v>10</v>
      </c>
      <c r="O40" s="101">
        <v>0</v>
      </c>
      <c r="P40" s="102">
        <v>0</v>
      </c>
      <c r="Q40" s="101">
        <v>0</v>
      </c>
      <c r="R40" s="102">
        <v>0</v>
      </c>
      <c r="S40" s="111">
        <f t="shared" si="0"/>
        <v>2</v>
      </c>
      <c r="T40" s="112">
        <f t="shared" si="0"/>
        <v>10</v>
      </c>
      <c r="U40" s="115">
        <f t="shared" si="1"/>
        <v>12</v>
      </c>
    </row>
    <row r="41" spans="1:21">
      <c r="A41" s="95" t="s">
        <v>387</v>
      </c>
      <c r="B41" s="96" t="s">
        <v>388</v>
      </c>
      <c r="C41" s="101">
        <v>0</v>
      </c>
      <c r="D41" s="102">
        <v>0</v>
      </c>
      <c r="E41" s="99">
        <v>0</v>
      </c>
      <c r="F41" s="99">
        <v>0</v>
      </c>
      <c r="G41" s="101">
        <v>0</v>
      </c>
      <c r="H41" s="102">
        <v>0</v>
      </c>
      <c r="I41" s="99">
        <v>0</v>
      </c>
      <c r="J41" s="99">
        <v>0</v>
      </c>
      <c r="K41" s="101">
        <v>0</v>
      </c>
      <c r="L41" s="103">
        <v>0</v>
      </c>
      <c r="M41" s="101">
        <v>0</v>
      </c>
      <c r="N41" s="103">
        <v>0</v>
      </c>
      <c r="O41" s="101">
        <v>0</v>
      </c>
      <c r="P41" s="102">
        <v>0</v>
      </c>
      <c r="Q41" s="101">
        <v>0</v>
      </c>
      <c r="R41" s="102">
        <v>0</v>
      </c>
      <c r="S41" s="111">
        <f t="shared" si="0"/>
        <v>0</v>
      </c>
      <c r="T41" s="112">
        <f t="shared" si="0"/>
        <v>0</v>
      </c>
      <c r="U41" s="115">
        <f t="shared" si="1"/>
        <v>0</v>
      </c>
    </row>
    <row r="42" spans="1:21">
      <c r="A42" s="95" t="s">
        <v>389</v>
      </c>
      <c r="B42" s="96" t="s">
        <v>390</v>
      </c>
      <c r="C42" s="101">
        <v>0</v>
      </c>
      <c r="D42" s="102">
        <v>0</v>
      </c>
      <c r="E42" s="99">
        <v>0</v>
      </c>
      <c r="F42" s="99">
        <v>0</v>
      </c>
      <c r="G42" s="101">
        <v>0</v>
      </c>
      <c r="H42" s="102">
        <v>0</v>
      </c>
      <c r="I42" s="99">
        <v>0</v>
      </c>
      <c r="J42" s="99">
        <v>0</v>
      </c>
      <c r="K42" s="101">
        <v>0</v>
      </c>
      <c r="L42" s="103">
        <v>0</v>
      </c>
      <c r="M42" s="101">
        <v>0</v>
      </c>
      <c r="N42" s="103">
        <v>2</v>
      </c>
      <c r="O42" s="101">
        <v>0</v>
      </c>
      <c r="P42" s="102">
        <v>0</v>
      </c>
      <c r="Q42" s="101">
        <v>0</v>
      </c>
      <c r="R42" s="102">
        <v>0</v>
      </c>
      <c r="S42" s="111">
        <f t="shared" si="0"/>
        <v>0</v>
      </c>
      <c r="T42" s="112">
        <f t="shared" si="0"/>
        <v>2</v>
      </c>
      <c r="U42" s="115">
        <f t="shared" si="1"/>
        <v>2</v>
      </c>
    </row>
    <row r="43" spans="1:21">
      <c r="A43" s="95" t="s">
        <v>391</v>
      </c>
      <c r="B43" s="96" t="s">
        <v>392</v>
      </c>
      <c r="C43" s="101">
        <v>0</v>
      </c>
      <c r="D43" s="102">
        <v>1</v>
      </c>
      <c r="E43" s="99">
        <v>0</v>
      </c>
      <c r="F43" s="99">
        <v>0</v>
      </c>
      <c r="G43" s="101">
        <v>0</v>
      </c>
      <c r="H43" s="102">
        <v>0</v>
      </c>
      <c r="I43" s="99">
        <v>0</v>
      </c>
      <c r="J43" s="99">
        <v>0</v>
      </c>
      <c r="K43" s="101">
        <v>0</v>
      </c>
      <c r="L43" s="103">
        <v>0</v>
      </c>
      <c r="M43" s="101">
        <v>1</v>
      </c>
      <c r="N43" s="103">
        <v>1</v>
      </c>
      <c r="O43" s="101">
        <v>0</v>
      </c>
      <c r="P43" s="102">
        <v>0</v>
      </c>
      <c r="Q43" s="101">
        <v>0</v>
      </c>
      <c r="R43" s="102">
        <v>0</v>
      </c>
      <c r="S43" s="111">
        <f t="shared" si="0"/>
        <v>1</v>
      </c>
      <c r="T43" s="112">
        <f t="shared" si="0"/>
        <v>2</v>
      </c>
      <c r="U43" s="115">
        <f t="shared" si="1"/>
        <v>3</v>
      </c>
    </row>
    <row r="44" spans="1:21">
      <c r="A44" s="95" t="s">
        <v>393</v>
      </c>
      <c r="B44" s="96" t="s">
        <v>394</v>
      </c>
      <c r="C44" s="101">
        <v>2</v>
      </c>
      <c r="D44" s="102">
        <v>0</v>
      </c>
      <c r="E44" s="99">
        <v>0</v>
      </c>
      <c r="F44" s="99">
        <v>0</v>
      </c>
      <c r="G44" s="101">
        <v>0</v>
      </c>
      <c r="H44" s="102">
        <v>0</v>
      </c>
      <c r="I44" s="99">
        <v>0</v>
      </c>
      <c r="J44" s="99">
        <v>1</v>
      </c>
      <c r="K44" s="101">
        <v>0</v>
      </c>
      <c r="L44" s="103">
        <v>0</v>
      </c>
      <c r="M44" s="101">
        <v>1</v>
      </c>
      <c r="N44" s="103">
        <v>2</v>
      </c>
      <c r="O44" s="101">
        <v>0</v>
      </c>
      <c r="P44" s="102">
        <v>0</v>
      </c>
      <c r="Q44" s="101">
        <v>0</v>
      </c>
      <c r="R44" s="102">
        <v>0</v>
      </c>
      <c r="S44" s="111">
        <f t="shared" si="0"/>
        <v>3</v>
      </c>
      <c r="T44" s="112">
        <f t="shared" si="0"/>
        <v>3</v>
      </c>
      <c r="U44" s="115">
        <f t="shared" si="1"/>
        <v>6</v>
      </c>
    </row>
    <row r="45" spans="1:21">
      <c r="A45" s="95" t="s">
        <v>395</v>
      </c>
      <c r="B45" s="96" t="s">
        <v>396</v>
      </c>
      <c r="C45" s="101">
        <v>0</v>
      </c>
      <c r="D45" s="102">
        <v>0</v>
      </c>
      <c r="E45" s="99">
        <v>0</v>
      </c>
      <c r="F45" s="99">
        <v>0</v>
      </c>
      <c r="G45" s="101">
        <v>0</v>
      </c>
      <c r="H45" s="102">
        <v>1</v>
      </c>
      <c r="I45" s="99">
        <v>0</v>
      </c>
      <c r="J45" s="99">
        <v>0</v>
      </c>
      <c r="K45" s="101">
        <v>0</v>
      </c>
      <c r="L45" s="103">
        <v>0</v>
      </c>
      <c r="M45" s="101">
        <v>0</v>
      </c>
      <c r="N45" s="103">
        <v>2</v>
      </c>
      <c r="O45" s="101">
        <v>0</v>
      </c>
      <c r="P45" s="102">
        <v>0</v>
      </c>
      <c r="Q45" s="101">
        <v>0</v>
      </c>
      <c r="R45" s="102">
        <v>0</v>
      </c>
      <c r="S45" s="111">
        <f t="shared" si="0"/>
        <v>0</v>
      </c>
      <c r="T45" s="112">
        <f t="shared" si="0"/>
        <v>3</v>
      </c>
      <c r="U45" s="115">
        <f t="shared" si="1"/>
        <v>3</v>
      </c>
    </row>
    <row r="46" spans="1:21">
      <c r="A46" s="95" t="s">
        <v>397</v>
      </c>
      <c r="B46" s="96" t="s">
        <v>398</v>
      </c>
      <c r="C46" s="101">
        <v>1</v>
      </c>
      <c r="D46" s="102">
        <v>0</v>
      </c>
      <c r="E46" s="99">
        <v>0</v>
      </c>
      <c r="F46" s="99">
        <v>0</v>
      </c>
      <c r="G46" s="101">
        <v>0</v>
      </c>
      <c r="H46" s="102">
        <v>0</v>
      </c>
      <c r="I46" s="99">
        <v>0</v>
      </c>
      <c r="J46" s="99">
        <v>0</v>
      </c>
      <c r="K46" s="101">
        <v>0</v>
      </c>
      <c r="L46" s="103">
        <v>0</v>
      </c>
      <c r="M46" s="101">
        <v>2</v>
      </c>
      <c r="N46" s="103">
        <v>3</v>
      </c>
      <c r="O46" s="101">
        <v>0</v>
      </c>
      <c r="P46" s="102">
        <v>0</v>
      </c>
      <c r="Q46" s="101">
        <v>0</v>
      </c>
      <c r="R46" s="102">
        <v>0</v>
      </c>
      <c r="S46" s="111">
        <f t="shared" si="0"/>
        <v>3</v>
      </c>
      <c r="T46" s="112">
        <f t="shared" si="0"/>
        <v>3</v>
      </c>
      <c r="U46" s="115">
        <f t="shared" si="1"/>
        <v>6</v>
      </c>
    </row>
    <row r="47" spans="1:21">
      <c r="A47" s="95" t="s">
        <v>399</v>
      </c>
      <c r="B47" s="96" t="s">
        <v>400</v>
      </c>
      <c r="C47" s="101">
        <v>0</v>
      </c>
      <c r="D47" s="102">
        <v>1</v>
      </c>
      <c r="E47" s="99">
        <v>0</v>
      </c>
      <c r="F47" s="99">
        <v>0</v>
      </c>
      <c r="G47" s="101">
        <v>0</v>
      </c>
      <c r="H47" s="102">
        <v>0</v>
      </c>
      <c r="I47" s="99">
        <v>0</v>
      </c>
      <c r="J47" s="99">
        <v>0</v>
      </c>
      <c r="K47" s="101">
        <v>0</v>
      </c>
      <c r="L47" s="103">
        <v>0</v>
      </c>
      <c r="M47" s="101">
        <v>1</v>
      </c>
      <c r="N47" s="103">
        <v>1</v>
      </c>
      <c r="O47" s="101">
        <v>0</v>
      </c>
      <c r="P47" s="102">
        <v>0</v>
      </c>
      <c r="Q47" s="101">
        <v>0</v>
      </c>
      <c r="R47" s="102">
        <v>0</v>
      </c>
      <c r="S47" s="111">
        <f t="shared" si="0"/>
        <v>1</v>
      </c>
      <c r="T47" s="112">
        <f t="shared" si="0"/>
        <v>2</v>
      </c>
      <c r="U47" s="115">
        <f t="shared" si="1"/>
        <v>3</v>
      </c>
    </row>
    <row r="48" spans="1:21">
      <c r="A48" s="95" t="s">
        <v>401</v>
      </c>
      <c r="B48" s="96" t="s">
        <v>402</v>
      </c>
      <c r="C48" s="101">
        <v>1</v>
      </c>
      <c r="D48" s="102">
        <v>0</v>
      </c>
      <c r="E48" s="99">
        <v>0</v>
      </c>
      <c r="F48" s="99">
        <v>0</v>
      </c>
      <c r="G48" s="101">
        <v>0</v>
      </c>
      <c r="H48" s="102">
        <v>0</v>
      </c>
      <c r="I48" s="99">
        <v>0</v>
      </c>
      <c r="J48" s="99">
        <v>0</v>
      </c>
      <c r="K48" s="101">
        <v>0</v>
      </c>
      <c r="L48" s="103">
        <v>0</v>
      </c>
      <c r="M48" s="101">
        <v>3</v>
      </c>
      <c r="N48" s="103">
        <v>0</v>
      </c>
      <c r="O48" s="101">
        <v>0</v>
      </c>
      <c r="P48" s="102">
        <v>0</v>
      </c>
      <c r="Q48" s="101">
        <v>0</v>
      </c>
      <c r="R48" s="102">
        <v>0</v>
      </c>
      <c r="S48" s="111">
        <f t="shared" si="0"/>
        <v>4</v>
      </c>
      <c r="T48" s="112">
        <f t="shared" si="0"/>
        <v>0</v>
      </c>
      <c r="U48" s="115">
        <f t="shared" si="1"/>
        <v>4</v>
      </c>
    </row>
    <row r="49" spans="1:21">
      <c r="A49" s="95" t="s">
        <v>403</v>
      </c>
      <c r="B49" s="104" t="s">
        <v>404</v>
      </c>
      <c r="C49" s="101">
        <v>1</v>
      </c>
      <c r="D49" s="102">
        <v>0</v>
      </c>
      <c r="E49" s="99">
        <v>0</v>
      </c>
      <c r="F49" s="99">
        <v>0</v>
      </c>
      <c r="G49" s="101">
        <v>0</v>
      </c>
      <c r="H49" s="102">
        <v>0</v>
      </c>
      <c r="I49" s="99">
        <v>0</v>
      </c>
      <c r="J49" s="99">
        <v>0</v>
      </c>
      <c r="K49" s="101">
        <v>0</v>
      </c>
      <c r="L49" s="103">
        <v>0</v>
      </c>
      <c r="M49" s="101">
        <v>0</v>
      </c>
      <c r="N49" s="103">
        <v>0</v>
      </c>
      <c r="O49" s="101">
        <v>1</v>
      </c>
      <c r="P49" s="102">
        <v>0</v>
      </c>
      <c r="Q49" s="101">
        <v>0</v>
      </c>
      <c r="R49" s="102">
        <v>0</v>
      </c>
      <c r="S49" s="111">
        <f t="shared" si="0"/>
        <v>2</v>
      </c>
      <c r="T49" s="112">
        <f t="shared" si="0"/>
        <v>0</v>
      </c>
      <c r="U49" s="115">
        <f t="shared" si="1"/>
        <v>2</v>
      </c>
    </row>
    <row r="50" spans="1:21">
      <c r="A50" s="95" t="s">
        <v>405</v>
      </c>
      <c r="B50" s="104" t="s">
        <v>406</v>
      </c>
      <c r="C50" s="101">
        <v>0</v>
      </c>
      <c r="D50" s="102">
        <v>0</v>
      </c>
      <c r="E50" s="99">
        <v>0</v>
      </c>
      <c r="F50" s="99">
        <v>0</v>
      </c>
      <c r="G50" s="101">
        <v>0</v>
      </c>
      <c r="H50" s="102">
        <v>0</v>
      </c>
      <c r="I50" s="99">
        <v>0</v>
      </c>
      <c r="J50" s="99">
        <v>0</v>
      </c>
      <c r="K50" s="101">
        <v>0</v>
      </c>
      <c r="L50" s="103">
        <v>0</v>
      </c>
      <c r="M50" s="101">
        <v>0</v>
      </c>
      <c r="N50" s="103">
        <v>1</v>
      </c>
      <c r="O50" s="101">
        <v>0</v>
      </c>
      <c r="P50" s="102">
        <v>0</v>
      </c>
      <c r="Q50" s="101">
        <v>0</v>
      </c>
      <c r="R50" s="102">
        <v>0</v>
      </c>
      <c r="S50" s="111">
        <f t="shared" si="0"/>
        <v>0</v>
      </c>
      <c r="T50" s="112">
        <f t="shared" si="0"/>
        <v>1</v>
      </c>
      <c r="U50" s="115">
        <f t="shared" si="1"/>
        <v>1</v>
      </c>
    </row>
    <row r="51" spans="1:21">
      <c r="A51" s="95" t="s">
        <v>407</v>
      </c>
      <c r="B51" s="96" t="s">
        <v>408</v>
      </c>
      <c r="C51" s="101">
        <v>1</v>
      </c>
      <c r="D51" s="102">
        <v>0</v>
      </c>
      <c r="E51" s="99">
        <v>0</v>
      </c>
      <c r="F51" s="99">
        <v>0</v>
      </c>
      <c r="G51" s="101">
        <v>0</v>
      </c>
      <c r="H51" s="102">
        <v>0</v>
      </c>
      <c r="I51" s="99">
        <v>0</v>
      </c>
      <c r="J51" s="99">
        <v>1</v>
      </c>
      <c r="K51" s="101">
        <v>0</v>
      </c>
      <c r="L51" s="103">
        <v>0</v>
      </c>
      <c r="M51" s="101">
        <v>0</v>
      </c>
      <c r="N51" s="103">
        <v>1</v>
      </c>
      <c r="O51" s="101">
        <v>0</v>
      </c>
      <c r="P51" s="102">
        <v>0</v>
      </c>
      <c r="Q51" s="101">
        <v>0</v>
      </c>
      <c r="R51" s="102">
        <v>0</v>
      </c>
      <c r="S51" s="111">
        <f t="shared" si="0"/>
        <v>1</v>
      </c>
      <c r="T51" s="112">
        <f t="shared" si="0"/>
        <v>2</v>
      </c>
      <c r="U51" s="115">
        <f t="shared" si="1"/>
        <v>3</v>
      </c>
    </row>
    <row r="52" spans="1:21">
      <c r="A52" s="95" t="s">
        <v>409</v>
      </c>
      <c r="B52" s="96" t="s">
        <v>410</v>
      </c>
      <c r="C52" s="101">
        <v>0</v>
      </c>
      <c r="D52" s="102">
        <v>0</v>
      </c>
      <c r="E52" s="99">
        <v>0</v>
      </c>
      <c r="F52" s="99">
        <v>0</v>
      </c>
      <c r="G52" s="101">
        <v>0</v>
      </c>
      <c r="H52" s="102">
        <v>0</v>
      </c>
      <c r="I52" s="99">
        <v>0</v>
      </c>
      <c r="J52" s="99">
        <v>0</v>
      </c>
      <c r="K52" s="101">
        <v>0</v>
      </c>
      <c r="L52" s="103">
        <v>0</v>
      </c>
      <c r="M52" s="101">
        <v>2</v>
      </c>
      <c r="N52" s="103">
        <v>6</v>
      </c>
      <c r="O52" s="101">
        <v>0</v>
      </c>
      <c r="P52" s="102">
        <v>0</v>
      </c>
      <c r="Q52" s="101">
        <v>0</v>
      </c>
      <c r="R52" s="102">
        <v>0</v>
      </c>
      <c r="S52" s="111">
        <f t="shared" si="0"/>
        <v>2</v>
      </c>
      <c r="T52" s="112">
        <f t="shared" si="0"/>
        <v>6</v>
      </c>
      <c r="U52" s="115">
        <f t="shared" si="1"/>
        <v>8</v>
      </c>
    </row>
    <row r="53" spans="1:21">
      <c r="A53" s="95" t="s">
        <v>411</v>
      </c>
      <c r="B53" s="96" t="s">
        <v>412</v>
      </c>
      <c r="C53" s="101">
        <v>1</v>
      </c>
      <c r="D53" s="102">
        <v>0</v>
      </c>
      <c r="E53" s="99">
        <v>0</v>
      </c>
      <c r="F53" s="99">
        <v>0</v>
      </c>
      <c r="G53" s="101">
        <v>0</v>
      </c>
      <c r="H53" s="102">
        <v>0</v>
      </c>
      <c r="I53" s="99">
        <v>0</v>
      </c>
      <c r="J53" s="99">
        <v>0</v>
      </c>
      <c r="K53" s="101">
        <v>0</v>
      </c>
      <c r="L53" s="103">
        <v>0</v>
      </c>
      <c r="M53" s="101">
        <v>7</v>
      </c>
      <c r="N53" s="103">
        <v>12</v>
      </c>
      <c r="O53" s="101">
        <v>1</v>
      </c>
      <c r="P53" s="102">
        <v>1</v>
      </c>
      <c r="Q53" s="101">
        <v>0</v>
      </c>
      <c r="R53" s="102">
        <v>0</v>
      </c>
      <c r="S53" s="111">
        <f t="shared" si="0"/>
        <v>9</v>
      </c>
      <c r="T53" s="112">
        <f t="shared" si="0"/>
        <v>13</v>
      </c>
      <c r="U53" s="115">
        <f t="shared" si="1"/>
        <v>22</v>
      </c>
    </row>
    <row r="54" spans="1:21">
      <c r="A54" s="95" t="s">
        <v>413</v>
      </c>
      <c r="B54" s="96" t="s">
        <v>414</v>
      </c>
      <c r="C54" s="101">
        <v>1</v>
      </c>
      <c r="D54" s="102">
        <v>1</v>
      </c>
      <c r="E54" s="99">
        <v>0</v>
      </c>
      <c r="F54" s="99">
        <v>0</v>
      </c>
      <c r="G54" s="101">
        <v>0</v>
      </c>
      <c r="H54" s="102">
        <v>0</v>
      </c>
      <c r="I54" s="99">
        <v>0</v>
      </c>
      <c r="J54" s="99">
        <v>0</v>
      </c>
      <c r="K54" s="101">
        <v>0</v>
      </c>
      <c r="L54" s="103">
        <v>0</v>
      </c>
      <c r="M54" s="101">
        <v>19</v>
      </c>
      <c r="N54" s="103">
        <v>29</v>
      </c>
      <c r="O54" s="101">
        <v>1</v>
      </c>
      <c r="P54" s="102">
        <v>0</v>
      </c>
      <c r="Q54" s="101">
        <v>1</v>
      </c>
      <c r="R54" s="102">
        <v>0</v>
      </c>
      <c r="S54" s="111">
        <f t="shared" si="0"/>
        <v>22</v>
      </c>
      <c r="T54" s="112">
        <f t="shared" si="0"/>
        <v>30</v>
      </c>
      <c r="U54" s="115">
        <f t="shared" si="1"/>
        <v>52</v>
      </c>
    </row>
    <row r="55" spans="1:21">
      <c r="A55" s="95" t="s">
        <v>415</v>
      </c>
      <c r="B55" s="96" t="s">
        <v>416</v>
      </c>
      <c r="C55" s="101">
        <v>10</v>
      </c>
      <c r="D55" s="102">
        <v>9</v>
      </c>
      <c r="E55" s="99">
        <v>0</v>
      </c>
      <c r="F55" s="99">
        <v>0</v>
      </c>
      <c r="G55" s="101">
        <v>5</v>
      </c>
      <c r="H55" s="102">
        <v>5</v>
      </c>
      <c r="I55" s="99">
        <v>9</v>
      </c>
      <c r="J55" s="99">
        <v>6</v>
      </c>
      <c r="K55" s="101">
        <v>0</v>
      </c>
      <c r="L55" s="103">
        <v>0</v>
      </c>
      <c r="M55" s="101">
        <v>165</v>
      </c>
      <c r="N55" s="103">
        <v>144</v>
      </c>
      <c r="O55" s="101">
        <v>3</v>
      </c>
      <c r="P55" s="102">
        <v>7</v>
      </c>
      <c r="Q55" s="101">
        <v>7</v>
      </c>
      <c r="R55" s="102">
        <v>2</v>
      </c>
      <c r="S55" s="111">
        <f t="shared" si="0"/>
        <v>199</v>
      </c>
      <c r="T55" s="112">
        <f t="shared" si="0"/>
        <v>173</v>
      </c>
      <c r="U55" s="115">
        <f t="shared" si="1"/>
        <v>372</v>
      </c>
    </row>
    <row r="56" spans="1:21">
      <c r="A56" s="95" t="s">
        <v>417</v>
      </c>
      <c r="B56" s="96" t="s">
        <v>418</v>
      </c>
      <c r="C56" s="101">
        <v>1</v>
      </c>
      <c r="D56" s="102">
        <v>0</v>
      </c>
      <c r="E56" s="99">
        <v>0</v>
      </c>
      <c r="F56" s="99">
        <v>0</v>
      </c>
      <c r="G56" s="101">
        <v>0</v>
      </c>
      <c r="H56" s="102">
        <v>1</v>
      </c>
      <c r="I56" s="99">
        <v>0</v>
      </c>
      <c r="J56" s="99">
        <v>0</v>
      </c>
      <c r="K56" s="101">
        <v>0</v>
      </c>
      <c r="L56" s="103">
        <v>0</v>
      </c>
      <c r="M56" s="101">
        <v>2</v>
      </c>
      <c r="N56" s="103">
        <v>3</v>
      </c>
      <c r="O56" s="101">
        <v>1</v>
      </c>
      <c r="P56" s="102">
        <v>0</v>
      </c>
      <c r="Q56" s="101">
        <v>0</v>
      </c>
      <c r="R56" s="102">
        <v>0</v>
      </c>
      <c r="S56" s="111">
        <f t="shared" si="0"/>
        <v>4</v>
      </c>
      <c r="T56" s="112">
        <f t="shared" si="0"/>
        <v>4</v>
      </c>
      <c r="U56" s="115">
        <f t="shared" si="1"/>
        <v>8</v>
      </c>
    </row>
    <row r="57" spans="1:21">
      <c r="A57" s="95" t="s">
        <v>419</v>
      </c>
      <c r="B57" s="96" t="s">
        <v>420</v>
      </c>
      <c r="C57" s="101">
        <v>0</v>
      </c>
      <c r="D57" s="102">
        <v>0</v>
      </c>
      <c r="E57" s="99">
        <v>0</v>
      </c>
      <c r="F57" s="99">
        <v>0</v>
      </c>
      <c r="G57" s="101">
        <v>1</v>
      </c>
      <c r="H57" s="102">
        <v>0</v>
      </c>
      <c r="I57" s="99">
        <v>0</v>
      </c>
      <c r="J57" s="99">
        <v>0</v>
      </c>
      <c r="K57" s="101">
        <v>0</v>
      </c>
      <c r="L57" s="103">
        <v>0</v>
      </c>
      <c r="M57" s="101">
        <v>2</v>
      </c>
      <c r="N57" s="103">
        <v>5</v>
      </c>
      <c r="O57" s="101">
        <v>1</v>
      </c>
      <c r="P57" s="102">
        <v>0</v>
      </c>
      <c r="Q57" s="101">
        <v>0</v>
      </c>
      <c r="R57" s="102">
        <v>0</v>
      </c>
      <c r="S57" s="111">
        <f t="shared" si="0"/>
        <v>4</v>
      </c>
      <c r="T57" s="112">
        <f t="shared" si="0"/>
        <v>5</v>
      </c>
      <c r="U57" s="115">
        <f t="shared" si="1"/>
        <v>9</v>
      </c>
    </row>
    <row r="58" spans="1:21">
      <c r="A58" s="95" t="s">
        <v>421</v>
      </c>
      <c r="B58" s="96" t="s">
        <v>422</v>
      </c>
      <c r="C58" s="101">
        <v>0</v>
      </c>
      <c r="D58" s="102">
        <v>0</v>
      </c>
      <c r="E58" s="99">
        <v>0</v>
      </c>
      <c r="F58" s="99">
        <v>0</v>
      </c>
      <c r="G58" s="101">
        <v>0</v>
      </c>
      <c r="H58" s="102">
        <v>0</v>
      </c>
      <c r="I58" s="99">
        <v>0</v>
      </c>
      <c r="J58" s="99">
        <v>0</v>
      </c>
      <c r="K58" s="101">
        <v>0</v>
      </c>
      <c r="L58" s="103">
        <v>0</v>
      </c>
      <c r="M58" s="101">
        <v>1</v>
      </c>
      <c r="N58" s="103">
        <v>1</v>
      </c>
      <c r="O58" s="101">
        <v>0</v>
      </c>
      <c r="P58" s="102">
        <v>0</v>
      </c>
      <c r="Q58" s="101">
        <v>0</v>
      </c>
      <c r="R58" s="102">
        <v>0</v>
      </c>
      <c r="S58" s="111">
        <f t="shared" si="0"/>
        <v>1</v>
      </c>
      <c r="T58" s="112">
        <f t="shared" si="0"/>
        <v>1</v>
      </c>
      <c r="U58" s="115">
        <f t="shared" si="1"/>
        <v>2</v>
      </c>
    </row>
    <row r="59" spans="1:21">
      <c r="A59" s="95" t="s">
        <v>423</v>
      </c>
      <c r="B59" s="96" t="s">
        <v>424</v>
      </c>
      <c r="C59" s="101">
        <v>0</v>
      </c>
      <c r="D59" s="102">
        <v>0</v>
      </c>
      <c r="E59" s="99">
        <v>0</v>
      </c>
      <c r="F59" s="99">
        <v>0</v>
      </c>
      <c r="G59" s="101">
        <v>0</v>
      </c>
      <c r="H59" s="102">
        <v>0</v>
      </c>
      <c r="I59" s="99">
        <v>0</v>
      </c>
      <c r="J59" s="99">
        <v>0</v>
      </c>
      <c r="K59" s="101">
        <v>0</v>
      </c>
      <c r="L59" s="103">
        <v>0</v>
      </c>
      <c r="M59" s="101">
        <v>5</v>
      </c>
      <c r="N59" s="103">
        <v>6</v>
      </c>
      <c r="O59" s="101">
        <v>0</v>
      </c>
      <c r="P59" s="102">
        <v>1</v>
      </c>
      <c r="Q59" s="101">
        <v>0</v>
      </c>
      <c r="R59" s="102">
        <v>0</v>
      </c>
      <c r="S59" s="111">
        <f t="shared" si="0"/>
        <v>5</v>
      </c>
      <c r="T59" s="112">
        <f t="shared" si="0"/>
        <v>7</v>
      </c>
      <c r="U59" s="115">
        <f t="shared" si="1"/>
        <v>12</v>
      </c>
    </row>
    <row r="60" spans="1:21">
      <c r="A60" s="95" t="s">
        <v>425</v>
      </c>
      <c r="B60" s="96" t="s">
        <v>426</v>
      </c>
      <c r="C60" s="101">
        <v>0</v>
      </c>
      <c r="D60" s="102">
        <v>1</v>
      </c>
      <c r="E60" s="99">
        <v>0</v>
      </c>
      <c r="F60" s="99">
        <v>0</v>
      </c>
      <c r="G60" s="101">
        <v>0</v>
      </c>
      <c r="H60" s="102">
        <v>1</v>
      </c>
      <c r="I60" s="99">
        <v>0</v>
      </c>
      <c r="J60" s="99">
        <v>1</v>
      </c>
      <c r="K60" s="101">
        <v>0</v>
      </c>
      <c r="L60" s="103">
        <v>0</v>
      </c>
      <c r="M60" s="101">
        <v>6</v>
      </c>
      <c r="N60" s="103">
        <v>12</v>
      </c>
      <c r="O60" s="101">
        <v>1</v>
      </c>
      <c r="P60" s="102">
        <v>1</v>
      </c>
      <c r="Q60" s="101">
        <v>0</v>
      </c>
      <c r="R60" s="102">
        <v>0</v>
      </c>
      <c r="S60" s="111">
        <f t="shared" si="0"/>
        <v>7</v>
      </c>
      <c r="T60" s="112">
        <f t="shared" si="0"/>
        <v>16</v>
      </c>
      <c r="U60" s="115">
        <f t="shared" si="1"/>
        <v>23</v>
      </c>
    </row>
    <row r="61" spans="1:21">
      <c r="A61" s="95" t="s">
        <v>427</v>
      </c>
      <c r="B61" s="96" t="s">
        <v>428</v>
      </c>
      <c r="C61" s="101">
        <v>0</v>
      </c>
      <c r="D61" s="102">
        <v>0</v>
      </c>
      <c r="E61" s="99">
        <v>0</v>
      </c>
      <c r="F61" s="99">
        <v>0</v>
      </c>
      <c r="G61" s="101">
        <v>0</v>
      </c>
      <c r="H61" s="102">
        <v>0</v>
      </c>
      <c r="I61" s="99">
        <v>0</v>
      </c>
      <c r="J61" s="99">
        <v>0</v>
      </c>
      <c r="K61" s="101">
        <v>0</v>
      </c>
      <c r="L61" s="103">
        <v>0</v>
      </c>
      <c r="M61" s="101">
        <v>2</v>
      </c>
      <c r="N61" s="103">
        <v>3</v>
      </c>
      <c r="O61" s="101">
        <v>0</v>
      </c>
      <c r="P61" s="102">
        <v>0</v>
      </c>
      <c r="Q61" s="101">
        <v>0</v>
      </c>
      <c r="R61" s="102">
        <v>0</v>
      </c>
      <c r="S61" s="111">
        <f t="shared" si="0"/>
        <v>2</v>
      </c>
      <c r="T61" s="112">
        <f t="shared" si="0"/>
        <v>3</v>
      </c>
      <c r="U61" s="115">
        <f t="shared" si="1"/>
        <v>5</v>
      </c>
    </row>
    <row r="62" spans="1:21">
      <c r="A62" s="95" t="s">
        <v>429</v>
      </c>
      <c r="B62" s="96" t="s">
        <v>430</v>
      </c>
      <c r="C62" s="101">
        <v>0</v>
      </c>
      <c r="D62" s="102">
        <v>0</v>
      </c>
      <c r="E62" s="99">
        <v>0</v>
      </c>
      <c r="F62" s="99">
        <v>0</v>
      </c>
      <c r="G62" s="101">
        <v>0</v>
      </c>
      <c r="H62" s="102">
        <v>0</v>
      </c>
      <c r="I62" s="99">
        <v>0</v>
      </c>
      <c r="J62" s="99">
        <v>0</v>
      </c>
      <c r="K62" s="101">
        <v>0</v>
      </c>
      <c r="L62" s="103">
        <v>0</v>
      </c>
      <c r="M62" s="101">
        <v>0</v>
      </c>
      <c r="N62" s="103">
        <v>2</v>
      </c>
      <c r="O62" s="101">
        <v>0</v>
      </c>
      <c r="P62" s="102">
        <v>0</v>
      </c>
      <c r="Q62" s="101">
        <v>0</v>
      </c>
      <c r="R62" s="102">
        <v>0</v>
      </c>
      <c r="S62" s="111">
        <f t="shared" si="0"/>
        <v>0</v>
      </c>
      <c r="T62" s="112">
        <f t="shared" si="0"/>
        <v>2</v>
      </c>
      <c r="U62" s="115">
        <f t="shared" si="1"/>
        <v>2</v>
      </c>
    </row>
    <row r="63" spans="1:21">
      <c r="A63" s="95" t="s">
        <v>431</v>
      </c>
      <c r="B63" s="96" t="s">
        <v>432</v>
      </c>
      <c r="C63" s="101">
        <v>1</v>
      </c>
      <c r="D63" s="102">
        <v>0</v>
      </c>
      <c r="E63" s="99">
        <v>0</v>
      </c>
      <c r="F63" s="99">
        <v>0</v>
      </c>
      <c r="G63" s="101">
        <v>0</v>
      </c>
      <c r="H63" s="102">
        <v>0</v>
      </c>
      <c r="I63" s="99">
        <v>0</v>
      </c>
      <c r="J63" s="99">
        <v>0</v>
      </c>
      <c r="K63" s="101">
        <v>0</v>
      </c>
      <c r="L63" s="103">
        <v>0</v>
      </c>
      <c r="M63" s="101">
        <v>12</v>
      </c>
      <c r="N63" s="103">
        <v>15</v>
      </c>
      <c r="O63" s="101">
        <v>0</v>
      </c>
      <c r="P63" s="102">
        <v>1</v>
      </c>
      <c r="Q63" s="101">
        <v>0</v>
      </c>
      <c r="R63" s="102">
        <v>0</v>
      </c>
      <c r="S63" s="111">
        <f t="shared" si="0"/>
        <v>13</v>
      </c>
      <c r="T63" s="112">
        <f t="shared" si="0"/>
        <v>16</v>
      </c>
      <c r="U63" s="115">
        <f t="shared" si="1"/>
        <v>29</v>
      </c>
    </row>
    <row r="64" spans="1:21">
      <c r="A64" s="95" t="s">
        <v>433</v>
      </c>
      <c r="B64" s="96" t="s">
        <v>434</v>
      </c>
      <c r="C64" s="101">
        <v>0</v>
      </c>
      <c r="D64" s="102">
        <v>0</v>
      </c>
      <c r="E64" s="99">
        <v>0</v>
      </c>
      <c r="F64" s="99">
        <v>0</v>
      </c>
      <c r="G64" s="101">
        <v>0</v>
      </c>
      <c r="H64" s="102">
        <v>0</v>
      </c>
      <c r="I64" s="99">
        <v>0</v>
      </c>
      <c r="J64" s="99">
        <v>0</v>
      </c>
      <c r="K64" s="101">
        <v>0</v>
      </c>
      <c r="L64" s="103">
        <v>0</v>
      </c>
      <c r="M64" s="101">
        <v>5</v>
      </c>
      <c r="N64" s="103">
        <v>7</v>
      </c>
      <c r="O64" s="101">
        <v>0</v>
      </c>
      <c r="P64" s="102">
        <v>0</v>
      </c>
      <c r="Q64" s="101">
        <v>0</v>
      </c>
      <c r="R64" s="102">
        <v>0</v>
      </c>
      <c r="S64" s="111">
        <f t="shared" si="0"/>
        <v>5</v>
      </c>
      <c r="T64" s="112">
        <f t="shared" si="0"/>
        <v>7</v>
      </c>
      <c r="U64" s="115">
        <f t="shared" si="1"/>
        <v>12</v>
      </c>
    </row>
    <row r="65" spans="1:21">
      <c r="A65" s="95" t="s">
        <v>435</v>
      </c>
      <c r="B65" s="96" t="s">
        <v>436</v>
      </c>
      <c r="C65" s="101">
        <v>0</v>
      </c>
      <c r="D65" s="102">
        <v>0</v>
      </c>
      <c r="E65" s="99">
        <v>0</v>
      </c>
      <c r="F65" s="99">
        <v>0</v>
      </c>
      <c r="G65" s="101">
        <v>0</v>
      </c>
      <c r="H65" s="102">
        <v>0</v>
      </c>
      <c r="I65" s="99">
        <v>0</v>
      </c>
      <c r="J65" s="99">
        <v>0</v>
      </c>
      <c r="K65" s="101">
        <v>0</v>
      </c>
      <c r="L65" s="103">
        <v>0</v>
      </c>
      <c r="M65" s="101">
        <v>2</v>
      </c>
      <c r="N65" s="103">
        <v>2</v>
      </c>
      <c r="O65" s="101">
        <v>0</v>
      </c>
      <c r="P65" s="102">
        <v>0</v>
      </c>
      <c r="Q65" s="101">
        <v>0</v>
      </c>
      <c r="R65" s="102">
        <v>0</v>
      </c>
      <c r="S65" s="111">
        <f t="shared" si="0"/>
        <v>2</v>
      </c>
      <c r="T65" s="112">
        <f t="shared" si="0"/>
        <v>2</v>
      </c>
      <c r="U65" s="115">
        <f t="shared" si="1"/>
        <v>4</v>
      </c>
    </row>
    <row r="66" spans="1:21">
      <c r="A66" s="95" t="s">
        <v>437</v>
      </c>
      <c r="B66" s="96" t="s">
        <v>438</v>
      </c>
      <c r="C66" s="101">
        <v>0</v>
      </c>
      <c r="D66" s="102">
        <v>0</v>
      </c>
      <c r="E66" s="99">
        <v>0</v>
      </c>
      <c r="F66" s="99">
        <v>0</v>
      </c>
      <c r="G66" s="101">
        <v>0</v>
      </c>
      <c r="H66" s="102">
        <v>0</v>
      </c>
      <c r="I66" s="99">
        <v>0</v>
      </c>
      <c r="J66" s="99">
        <v>0</v>
      </c>
      <c r="K66" s="101">
        <v>0</v>
      </c>
      <c r="L66" s="103">
        <v>0</v>
      </c>
      <c r="M66" s="101">
        <v>1</v>
      </c>
      <c r="N66" s="103">
        <v>1</v>
      </c>
      <c r="O66" s="101">
        <v>0</v>
      </c>
      <c r="P66" s="102">
        <v>0</v>
      </c>
      <c r="Q66" s="101">
        <v>0</v>
      </c>
      <c r="R66" s="102">
        <v>0</v>
      </c>
      <c r="S66" s="111">
        <f t="shared" si="0"/>
        <v>1</v>
      </c>
      <c r="T66" s="112">
        <f t="shared" si="0"/>
        <v>1</v>
      </c>
      <c r="U66" s="115">
        <f t="shared" si="1"/>
        <v>2</v>
      </c>
    </row>
    <row r="67" spans="1:21">
      <c r="A67" s="95" t="s">
        <v>439</v>
      </c>
      <c r="B67" s="96" t="s">
        <v>440</v>
      </c>
      <c r="C67" s="101">
        <v>0</v>
      </c>
      <c r="D67" s="102">
        <v>0</v>
      </c>
      <c r="E67" s="99">
        <v>0</v>
      </c>
      <c r="F67" s="99">
        <v>0</v>
      </c>
      <c r="G67" s="101">
        <v>0</v>
      </c>
      <c r="H67" s="102">
        <v>0</v>
      </c>
      <c r="I67" s="99">
        <v>1</v>
      </c>
      <c r="J67" s="99">
        <v>0</v>
      </c>
      <c r="K67" s="101">
        <v>0</v>
      </c>
      <c r="L67" s="103">
        <v>0</v>
      </c>
      <c r="M67" s="101">
        <v>2</v>
      </c>
      <c r="N67" s="103">
        <v>0</v>
      </c>
      <c r="O67" s="101">
        <v>0</v>
      </c>
      <c r="P67" s="102">
        <v>0</v>
      </c>
      <c r="Q67" s="101">
        <v>0</v>
      </c>
      <c r="R67" s="102">
        <v>0</v>
      </c>
      <c r="S67" s="111">
        <f t="shared" si="0"/>
        <v>3</v>
      </c>
      <c r="T67" s="112">
        <f t="shared" si="0"/>
        <v>0</v>
      </c>
      <c r="U67" s="115">
        <f t="shared" si="1"/>
        <v>3</v>
      </c>
    </row>
    <row r="68" spans="1:21">
      <c r="A68" s="95" t="s">
        <v>441</v>
      </c>
      <c r="B68" s="96" t="s">
        <v>442</v>
      </c>
      <c r="C68" s="101">
        <v>0</v>
      </c>
      <c r="D68" s="102">
        <v>2</v>
      </c>
      <c r="E68" s="99">
        <v>0</v>
      </c>
      <c r="F68" s="99">
        <v>0</v>
      </c>
      <c r="G68" s="101">
        <v>0</v>
      </c>
      <c r="H68" s="102">
        <v>0</v>
      </c>
      <c r="I68" s="99">
        <v>1</v>
      </c>
      <c r="J68" s="99">
        <v>2</v>
      </c>
      <c r="K68" s="101">
        <v>0</v>
      </c>
      <c r="L68" s="103">
        <v>0</v>
      </c>
      <c r="M68" s="101">
        <v>4</v>
      </c>
      <c r="N68" s="103">
        <v>8</v>
      </c>
      <c r="O68" s="101">
        <v>0</v>
      </c>
      <c r="P68" s="102">
        <v>0</v>
      </c>
      <c r="Q68" s="101">
        <v>0</v>
      </c>
      <c r="R68" s="102">
        <v>1</v>
      </c>
      <c r="S68" s="111">
        <f t="shared" si="0"/>
        <v>5</v>
      </c>
      <c r="T68" s="112">
        <f t="shared" si="0"/>
        <v>13</v>
      </c>
      <c r="U68" s="115">
        <f t="shared" si="1"/>
        <v>18</v>
      </c>
    </row>
    <row r="69" spans="1:21">
      <c r="A69" s="95" t="s">
        <v>443</v>
      </c>
      <c r="B69" s="96" t="s">
        <v>444</v>
      </c>
      <c r="C69" s="101">
        <v>0</v>
      </c>
      <c r="D69" s="102">
        <v>0</v>
      </c>
      <c r="E69" s="99">
        <v>0</v>
      </c>
      <c r="F69" s="99">
        <v>0</v>
      </c>
      <c r="G69" s="101">
        <v>0</v>
      </c>
      <c r="H69" s="102">
        <v>0</v>
      </c>
      <c r="I69" s="99">
        <v>0</v>
      </c>
      <c r="J69" s="99">
        <v>0</v>
      </c>
      <c r="K69" s="101">
        <v>0</v>
      </c>
      <c r="L69" s="103">
        <v>0</v>
      </c>
      <c r="M69" s="101">
        <v>0</v>
      </c>
      <c r="N69" s="103">
        <v>0</v>
      </c>
      <c r="O69" s="101">
        <v>0</v>
      </c>
      <c r="P69" s="102">
        <v>0</v>
      </c>
      <c r="Q69" s="101">
        <v>0</v>
      </c>
      <c r="R69" s="102">
        <v>0</v>
      </c>
      <c r="S69" s="111">
        <f t="shared" si="0"/>
        <v>0</v>
      </c>
      <c r="T69" s="112">
        <f t="shared" si="0"/>
        <v>0</v>
      </c>
      <c r="U69" s="115">
        <f t="shared" si="1"/>
        <v>0</v>
      </c>
    </row>
    <row r="70" spans="1:21">
      <c r="A70" s="95" t="s">
        <v>445</v>
      </c>
      <c r="B70" s="96" t="s">
        <v>446</v>
      </c>
      <c r="C70" s="101">
        <v>0</v>
      </c>
      <c r="D70" s="102">
        <v>0</v>
      </c>
      <c r="E70" s="99">
        <v>0</v>
      </c>
      <c r="F70" s="99">
        <v>0</v>
      </c>
      <c r="G70" s="101">
        <v>0</v>
      </c>
      <c r="H70" s="102">
        <v>0</v>
      </c>
      <c r="I70" s="99">
        <v>0</v>
      </c>
      <c r="J70" s="99">
        <v>0</v>
      </c>
      <c r="K70" s="101">
        <v>0</v>
      </c>
      <c r="L70" s="103">
        <v>0</v>
      </c>
      <c r="M70" s="101">
        <v>1</v>
      </c>
      <c r="N70" s="103">
        <v>3</v>
      </c>
      <c r="O70" s="101">
        <v>0</v>
      </c>
      <c r="P70" s="102">
        <v>0</v>
      </c>
      <c r="Q70" s="101">
        <v>0</v>
      </c>
      <c r="R70" s="102">
        <v>0</v>
      </c>
      <c r="S70" s="111">
        <f t="shared" si="0"/>
        <v>1</v>
      </c>
      <c r="T70" s="112">
        <f t="shared" si="0"/>
        <v>3</v>
      </c>
      <c r="U70" s="115">
        <f t="shared" si="1"/>
        <v>4</v>
      </c>
    </row>
    <row r="71" spans="1:21">
      <c r="A71" s="95" t="s">
        <v>447</v>
      </c>
      <c r="B71" s="96" t="s">
        <v>448</v>
      </c>
      <c r="C71" s="101">
        <v>0</v>
      </c>
      <c r="D71" s="102">
        <v>0</v>
      </c>
      <c r="E71" s="99">
        <v>0</v>
      </c>
      <c r="F71" s="99">
        <v>0</v>
      </c>
      <c r="G71" s="101">
        <v>0</v>
      </c>
      <c r="H71" s="102">
        <v>0</v>
      </c>
      <c r="I71" s="99">
        <v>0</v>
      </c>
      <c r="J71" s="99">
        <v>0</v>
      </c>
      <c r="K71" s="101">
        <v>0</v>
      </c>
      <c r="L71" s="103">
        <v>0</v>
      </c>
      <c r="M71" s="101">
        <v>0</v>
      </c>
      <c r="N71" s="103">
        <v>0</v>
      </c>
      <c r="O71" s="101">
        <v>0</v>
      </c>
      <c r="P71" s="102">
        <v>0</v>
      </c>
      <c r="Q71" s="101">
        <v>0</v>
      </c>
      <c r="R71" s="102">
        <v>0</v>
      </c>
      <c r="S71" s="111">
        <f t="shared" si="0"/>
        <v>0</v>
      </c>
      <c r="T71" s="112">
        <f t="shared" si="0"/>
        <v>0</v>
      </c>
      <c r="U71" s="115">
        <f t="shared" si="1"/>
        <v>0</v>
      </c>
    </row>
    <row r="72" spans="1:21">
      <c r="A72" s="95" t="s">
        <v>449</v>
      </c>
      <c r="B72" s="96" t="s">
        <v>450</v>
      </c>
      <c r="C72" s="101">
        <v>0</v>
      </c>
      <c r="D72" s="102">
        <v>0</v>
      </c>
      <c r="E72" s="99">
        <v>0</v>
      </c>
      <c r="F72" s="99">
        <v>0</v>
      </c>
      <c r="G72" s="101">
        <v>0</v>
      </c>
      <c r="H72" s="102">
        <v>0</v>
      </c>
      <c r="I72" s="99">
        <v>0</v>
      </c>
      <c r="J72" s="99">
        <v>0</v>
      </c>
      <c r="K72" s="101">
        <v>0</v>
      </c>
      <c r="L72" s="103">
        <v>0</v>
      </c>
      <c r="M72" s="101">
        <v>0</v>
      </c>
      <c r="N72" s="103">
        <v>0</v>
      </c>
      <c r="O72" s="101">
        <v>0</v>
      </c>
      <c r="P72" s="102">
        <v>0</v>
      </c>
      <c r="Q72" s="101">
        <v>0</v>
      </c>
      <c r="R72" s="102">
        <v>0</v>
      </c>
      <c r="S72" s="111">
        <f t="shared" si="0"/>
        <v>0</v>
      </c>
      <c r="T72" s="112">
        <f t="shared" si="0"/>
        <v>0</v>
      </c>
      <c r="U72" s="115">
        <f t="shared" si="1"/>
        <v>0</v>
      </c>
    </row>
    <row r="73" spans="1:21">
      <c r="A73" s="95" t="s">
        <v>451</v>
      </c>
      <c r="B73" s="96" t="s">
        <v>452</v>
      </c>
      <c r="C73" s="101">
        <v>0</v>
      </c>
      <c r="D73" s="102">
        <v>0</v>
      </c>
      <c r="E73" s="99">
        <v>0</v>
      </c>
      <c r="F73" s="99">
        <v>0</v>
      </c>
      <c r="G73" s="101">
        <v>0</v>
      </c>
      <c r="H73" s="102">
        <v>0</v>
      </c>
      <c r="I73" s="99">
        <v>0</v>
      </c>
      <c r="J73" s="99">
        <v>1</v>
      </c>
      <c r="K73" s="101">
        <v>0</v>
      </c>
      <c r="L73" s="103">
        <v>0</v>
      </c>
      <c r="M73" s="101">
        <v>4</v>
      </c>
      <c r="N73" s="103">
        <v>2</v>
      </c>
      <c r="O73" s="101">
        <v>0</v>
      </c>
      <c r="P73" s="102">
        <v>0</v>
      </c>
      <c r="Q73" s="101">
        <v>0</v>
      </c>
      <c r="R73" s="102">
        <v>0</v>
      </c>
      <c r="S73" s="111">
        <f t="shared" ref="S73:T94" si="2">C73+E73+G73+I73+K73+M73+O73+Q73</f>
        <v>4</v>
      </c>
      <c r="T73" s="112">
        <f t="shared" si="2"/>
        <v>3</v>
      </c>
      <c r="U73" s="115">
        <f t="shared" ref="U73:U94" si="3">S73+T73</f>
        <v>7</v>
      </c>
    </row>
    <row r="74" spans="1:21">
      <c r="A74" s="95" t="s">
        <v>453</v>
      </c>
      <c r="B74" s="96" t="s">
        <v>454</v>
      </c>
      <c r="C74" s="101">
        <v>0</v>
      </c>
      <c r="D74" s="102">
        <v>0</v>
      </c>
      <c r="E74" s="99">
        <v>0</v>
      </c>
      <c r="F74" s="99">
        <v>0</v>
      </c>
      <c r="G74" s="101">
        <v>0</v>
      </c>
      <c r="H74" s="102">
        <v>0</v>
      </c>
      <c r="I74" s="99">
        <v>0</v>
      </c>
      <c r="J74" s="99">
        <v>0</v>
      </c>
      <c r="K74" s="101">
        <v>0</v>
      </c>
      <c r="L74" s="103">
        <v>0</v>
      </c>
      <c r="M74" s="101">
        <v>0</v>
      </c>
      <c r="N74" s="103">
        <v>0</v>
      </c>
      <c r="O74" s="101">
        <v>0</v>
      </c>
      <c r="P74" s="102">
        <v>0</v>
      </c>
      <c r="Q74" s="101">
        <v>0</v>
      </c>
      <c r="R74" s="102">
        <v>0</v>
      </c>
      <c r="S74" s="111">
        <f t="shared" si="2"/>
        <v>0</v>
      </c>
      <c r="T74" s="112">
        <f t="shared" si="2"/>
        <v>0</v>
      </c>
      <c r="U74" s="115">
        <f t="shared" si="3"/>
        <v>0</v>
      </c>
    </row>
    <row r="75" spans="1:21">
      <c r="A75" s="95" t="s">
        <v>455</v>
      </c>
      <c r="B75" s="96" t="s">
        <v>456</v>
      </c>
      <c r="C75" s="101">
        <v>0</v>
      </c>
      <c r="D75" s="102">
        <v>0</v>
      </c>
      <c r="E75" s="99">
        <v>0</v>
      </c>
      <c r="F75" s="99">
        <v>0</v>
      </c>
      <c r="G75" s="101">
        <v>0</v>
      </c>
      <c r="H75" s="102">
        <v>0</v>
      </c>
      <c r="I75" s="99">
        <v>0</v>
      </c>
      <c r="J75" s="99">
        <v>0</v>
      </c>
      <c r="K75" s="101">
        <v>0</v>
      </c>
      <c r="L75" s="103">
        <v>0</v>
      </c>
      <c r="M75" s="101">
        <v>1</v>
      </c>
      <c r="N75" s="103">
        <v>4</v>
      </c>
      <c r="O75" s="101">
        <v>0</v>
      </c>
      <c r="P75" s="102">
        <v>0</v>
      </c>
      <c r="Q75" s="101">
        <v>0</v>
      </c>
      <c r="R75" s="102">
        <v>0</v>
      </c>
      <c r="S75" s="111">
        <f t="shared" si="2"/>
        <v>1</v>
      </c>
      <c r="T75" s="112">
        <f t="shared" si="2"/>
        <v>4</v>
      </c>
      <c r="U75" s="115">
        <f t="shared" si="3"/>
        <v>5</v>
      </c>
    </row>
    <row r="76" spans="1:21">
      <c r="A76" s="95" t="s">
        <v>457</v>
      </c>
      <c r="B76" s="96" t="s">
        <v>458</v>
      </c>
      <c r="C76" s="101">
        <v>4</v>
      </c>
      <c r="D76" s="102">
        <v>6</v>
      </c>
      <c r="E76" s="99">
        <v>0</v>
      </c>
      <c r="F76" s="99">
        <v>0</v>
      </c>
      <c r="G76" s="101">
        <v>0</v>
      </c>
      <c r="H76" s="102">
        <v>0</v>
      </c>
      <c r="I76" s="99">
        <v>13</v>
      </c>
      <c r="J76" s="99">
        <v>18</v>
      </c>
      <c r="K76" s="101">
        <v>0</v>
      </c>
      <c r="L76" s="103">
        <v>0</v>
      </c>
      <c r="M76" s="101">
        <v>56</v>
      </c>
      <c r="N76" s="103">
        <v>52</v>
      </c>
      <c r="O76" s="101">
        <v>12</v>
      </c>
      <c r="P76" s="102">
        <v>7</v>
      </c>
      <c r="Q76" s="101">
        <v>3</v>
      </c>
      <c r="R76" s="102">
        <v>0</v>
      </c>
      <c r="S76" s="111">
        <f t="shared" si="2"/>
        <v>88</v>
      </c>
      <c r="T76" s="112">
        <f t="shared" si="2"/>
        <v>83</v>
      </c>
      <c r="U76" s="115">
        <f t="shared" si="3"/>
        <v>171</v>
      </c>
    </row>
    <row r="77" spans="1:21">
      <c r="A77" s="95" t="s">
        <v>459</v>
      </c>
      <c r="B77" s="96" t="s">
        <v>460</v>
      </c>
      <c r="C77" s="101">
        <v>0</v>
      </c>
      <c r="D77" s="102">
        <v>1</v>
      </c>
      <c r="E77" s="99">
        <v>0</v>
      </c>
      <c r="F77" s="99">
        <v>0</v>
      </c>
      <c r="G77" s="101">
        <v>0</v>
      </c>
      <c r="H77" s="102">
        <v>0</v>
      </c>
      <c r="I77" s="99">
        <v>0</v>
      </c>
      <c r="J77" s="99">
        <v>0</v>
      </c>
      <c r="K77" s="101">
        <v>0</v>
      </c>
      <c r="L77" s="103">
        <v>0</v>
      </c>
      <c r="M77" s="101">
        <v>1</v>
      </c>
      <c r="N77" s="103">
        <v>2</v>
      </c>
      <c r="O77" s="101">
        <v>0</v>
      </c>
      <c r="P77" s="102">
        <v>0</v>
      </c>
      <c r="Q77" s="101">
        <v>0</v>
      </c>
      <c r="R77" s="102">
        <v>0</v>
      </c>
      <c r="S77" s="111">
        <f t="shared" si="2"/>
        <v>1</v>
      </c>
      <c r="T77" s="112">
        <f t="shared" si="2"/>
        <v>3</v>
      </c>
      <c r="U77" s="115">
        <f t="shared" si="3"/>
        <v>4</v>
      </c>
    </row>
    <row r="78" spans="1:21">
      <c r="A78" s="95" t="s">
        <v>461</v>
      </c>
      <c r="B78" s="96" t="s">
        <v>462</v>
      </c>
      <c r="C78" s="101">
        <v>1</v>
      </c>
      <c r="D78" s="102">
        <v>2</v>
      </c>
      <c r="E78" s="99">
        <v>0</v>
      </c>
      <c r="F78" s="99">
        <v>0</v>
      </c>
      <c r="G78" s="101">
        <v>2</v>
      </c>
      <c r="H78" s="102">
        <v>1</v>
      </c>
      <c r="I78" s="99">
        <v>8</v>
      </c>
      <c r="J78" s="99">
        <v>10</v>
      </c>
      <c r="K78" s="101">
        <v>0</v>
      </c>
      <c r="L78" s="103">
        <v>0</v>
      </c>
      <c r="M78" s="101">
        <v>40</v>
      </c>
      <c r="N78" s="103">
        <v>36</v>
      </c>
      <c r="O78" s="101">
        <v>7</v>
      </c>
      <c r="P78" s="102">
        <v>2</v>
      </c>
      <c r="Q78" s="101">
        <v>1</v>
      </c>
      <c r="R78" s="102">
        <v>0</v>
      </c>
      <c r="S78" s="111">
        <f t="shared" si="2"/>
        <v>59</v>
      </c>
      <c r="T78" s="112">
        <f t="shared" si="2"/>
        <v>51</v>
      </c>
      <c r="U78" s="115">
        <f t="shared" si="3"/>
        <v>110</v>
      </c>
    </row>
    <row r="79" spans="1:21">
      <c r="A79" s="95" t="s">
        <v>463</v>
      </c>
      <c r="B79" s="96" t="s">
        <v>464</v>
      </c>
      <c r="C79" s="101">
        <v>0</v>
      </c>
      <c r="D79" s="102">
        <v>0</v>
      </c>
      <c r="E79" s="99">
        <v>0</v>
      </c>
      <c r="F79" s="99">
        <v>0</v>
      </c>
      <c r="G79" s="101">
        <v>1</v>
      </c>
      <c r="H79" s="102">
        <v>0</v>
      </c>
      <c r="I79" s="99">
        <v>0</v>
      </c>
      <c r="J79" s="99">
        <v>0</v>
      </c>
      <c r="K79" s="101">
        <v>0</v>
      </c>
      <c r="L79" s="103">
        <v>0</v>
      </c>
      <c r="M79" s="101">
        <v>2</v>
      </c>
      <c r="N79" s="103">
        <v>2</v>
      </c>
      <c r="O79" s="101">
        <v>0</v>
      </c>
      <c r="P79" s="102">
        <v>0</v>
      </c>
      <c r="Q79" s="101">
        <v>0</v>
      </c>
      <c r="R79" s="102">
        <v>0</v>
      </c>
      <c r="S79" s="111">
        <f t="shared" si="2"/>
        <v>3</v>
      </c>
      <c r="T79" s="112">
        <f t="shared" si="2"/>
        <v>2</v>
      </c>
      <c r="U79" s="115">
        <f t="shared" si="3"/>
        <v>5</v>
      </c>
    </row>
    <row r="80" spans="1:21">
      <c r="A80" s="95" t="s">
        <v>465</v>
      </c>
      <c r="B80" s="96" t="s">
        <v>466</v>
      </c>
      <c r="C80" s="101">
        <v>0</v>
      </c>
      <c r="D80" s="102">
        <v>0</v>
      </c>
      <c r="E80" s="99">
        <v>0</v>
      </c>
      <c r="F80" s="99">
        <v>0</v>
      </c>
      <c r="G80" s="101">
        <v>0</v>
      </c>
      <c r="H80" s="102">
        <v>0</v>
      </c>
      <c r="I80" s="99">
        <v>0</v>
      </c>
      <c r="J80" s="99">
        <v>0</v>
      </c>
      <c r="K80" s="101">
        <v>0</v>
      </c>
      <c r="L80" s="103">
        <v>0</v>
      </c>
      <c r="M80" s="101">
        <v>1</v>
      </c>
      <c r="N80" s="103">
        <v>2</v>
      </c>
      <c r="O80" s="101">
        <v>0</v>
      </c>
      <c r="P80" s="102">
        <v>0</v>
      </c>
      <c r="Q80" s="101">
        <v>0</v>
      </c>
      <c r="R80" s="102">
        <v>0</v>
      </c>
      <c r="S80" s="111">
        <f t="shared" si="2"/>
        <v>1</v>
      </c>
      <c r="T80" s="112">
        <f t="shared" si="2"/>
        <v>2</v>
      </c>
      <c r="U80" s="115">
        <f t="shared" si="3"/>
        <v>3</v>
      </c>
    </row>
    <row r="81" spans="1:21">
      <c r="A81" s="95" t="s">
        <v>467</v>
      </c>
      <c r="B81" s="96" t="s">
        <v>468</v>
      </c>
      <c r="C81" s="101">
        <v>0</v>
      </c>
      <c r="D81" s="102">
        <v>0</v>
      </c>
      <c r="E81" s="99">
        <v>0</v>
      </c>
      <c r="F81" s="99">
        <v>0</v>
      </c>
      <c r="G81" s="101">
        <v>0</v>
      </c>
      <c r="H81" s="102">
        <v>0</v>
      </c>
      <c r="I81" s="99">
        <v>0</v>
      </c>
      <c r="J81" s="99">
        <v>0</v>
      </c>
      <c r="K81" s="101">
        <v>0</v>
      </c>
      <c r="L81" s="103">
        <v>0</v>
      </c>
      <c r="M81" s="101">
        <v>1</v>
      </c>
      <c r="N81" s="103">
        <v>4</v>
      </c>
      <c r="O81" s="101">
        <v>0</v>
      </c>
      <c r="P81" s="102">
        <v>0</v>
      </c>
      <c r="Q81" s="101">
        <v>0</v>
      </c>
      <c r="R81" s="102">
        <v>0</v>
      </c>
      <c r="S81" s="111">
        <f t="shared" si="2"/>
        <v>1</v>
      </c>
      <c r="T81" s="112">
        <f t="shared" si="2"/>
        <v>4</v>
      </c>
      <c r="U81" s="115">
        <f t="shared" si="3"/>
        <v>5</v>
      </c>
    </row>
    <row r="82" spans="1:21">
      <c r="A82" s="95" t="s">
        <v>469</v>
      </c>
      <c r="B82" s="96" t="s">
        <v>470</v>
      </c>
      <c r="C82" s="101">
        <v>0</v>
      </c>
      <c r="D82" s="102">
        <v>0</v>
      </c>
      <c r="E82" s="99">
        <v>0</v>
      </c>
      <c r="F82" s="99">
        <v>0</v>
      </c>
      <c r="G82" s="101">
        <v>0</v>
      </c>
      <c r="H82" s="102">
        <v>0</v>
      </c>
      <c r="I82" s="99">
        <v>0</v>
      </c>
      <c r="J82" s="99">
        <v>0</v>
      </c>
      <c r="K82" s="101">
        <v>0</v>
      </c>
      <c r="L82" s="103">
        <v>0</v>
      </c>
      <c r="M82" s="101">
        <v>0</v>
      </c>
      <c r="N82" s="103">
        <v>1</v>
      </c>
      <c r="O82" s="101">
        <v>0</v>
      </c>
      <c r="P82" s="102">
        <v>0</v>
      </c>
      <c r="Q82" s="101">
        <v>0</v>
      </c>
      <c r="R82" s="102">
        <v>0</v>
      </c>
      <c r="S82" s="111">
        <f t="shared" si="2"/>
        <v>0</v>
      </c>
      <c r="T82" s="112">
        <f t="shared" si="2"/>
        <v>1</v>
      </c>
      <c r="U82" s="115">
        <f t="shared" si="3"/>
        <v>1</v>
      </c>
    </row>
    <row r="83" spans="1:21">
      <c r="A83" s="95" t="s">
        <v>471</v>
      </c>
      <c r="B83" s="96" t="s">
        <v>472</v>
      </c>
      <c r="C83" s="101">
        <v>1</v>
      </c>
      <c r="D83" s="102">
        <v>0</v>
      </c>
      <c r="E83" s="99">
        <v>0</v>
      </c>
      <c r="F83" s="99">
        <v>0</v>
      </c>
      <c r="G83" s="101">
        <v>0</v>
      </c>
      <c r="H83" s="102">
        <v>1</v>
      </c>
      <c r="I83" s="99">
        <v>0</v>
      </c>
      <c r="J83" s="99">
        <v>0</v>
      </c>
      <c r="K83" s="101">
        <v>0</v>
      </c>
      <c r="L83" s="103">
        <v>0</v>
      </c>
      <c r="M83" s="101">
        <v>2</v>
      </c>
      <c r="N83" s="103">
        <v>10</v>
      </c>
      <c r="O83" s="101">
        <v>0</v>
      </c>
      <c r="P83" s="102">
        <v>1</v>
      </c>
      <c r="Q83" s="101">
        <v>0</v>
      </c>
      <c r="R83" s="102">
        <v>0</v>
      </c>
      <c r="S83" s="111">
        <f t="shared" si="2"/>
        <v>3</v>
      </c>
      <c r="T83" s="112">
        <f t="shared" si="2"/>
        <v>12</v>
      </c>
      <c r="U83" s="115">
        <f t="shared" si="3"/>
        <v>15</v>
      </c>
    </row>
    <row r="84" spans="1:21">
      <c r="A84" s="95" t="s">
        <v>473</v>
      </c>
      <c r="B84" s="96" t="s">
        <v>474</v>
      </c>
      <c r="C84" s="101">
        <v>0</v>
      </c>
      <c r="D84" s="102">
        <v>1</v>
      </c>
      <c r="E84" s="99">
        <v>0</v>
      </c>
      <c r="F84" s="99">
        <v>0</v>
      </c>
      <c r="G84" s="101">
        <v>0</v>
      </c>
      <c r="H84" s="102">
        <v>1</v>
      </c>
      <c r="I84" s="99">
        <v>0</v>
      </c>
      <c r="J84" s="99">
        <v>0</v>
      </c>
      <c r="K84" s="101">
        <v>0</v>
      </c>
      <c r="L84" s="103">
        <v>0</v>
      </c>
      <c r="M84" s="101">
        <v>0</v>
      </c>
      <c r="N84" s="103">
        <v>2</v>
      </c>
      <c r="O84" s="101">
        <v>0</v>
      </c>
      <c r="P84" s="102">
        <v>1</v>
      </c>
      <c r="Q84" s="101">
        <v>0</v>
      </c>
      <c r="R84" s="102">
        <v>0</v>
      </c>
      <c r="S84" s="111">
        <f t="shared" si="2"/>
        <v>0</v>
      </c>
      <c r="T84" s="112">
        <f t="shared" si="2"/>
        <v>5</v>
      </c>
      <c r="U84" s="115">
        <f t="shared" si="3"/>
        <v>5</v>
      </c>
    </row>
    <row r="85" spans="1:21">
      <c r="A85" s="95" t="s">
        <v>475</v>
      </c>
      <c r="B85" s="96" t="s">
        <v>476</v>
      </c>
      <c r="C85" s="101">
        <v>0</v>
      </c>
      <c r="D85" s="102">
        <v>0</v>
      </c>
      <c r="E85" s="99">
        <v>0</v>
      </c>
      <c r="F85" s="99">
        <v>0</v>
      </c>
      <c r="G85" s="101">
        <v>1</v>
      </c>
      <c r="H85" s="102">
        <v>0</v>
      </c>
      <c r="I85" s="99">
        <v>0</v>
      </c>
      <c r="J85" s="99">
        <v>0</v>
      </c>
      <c r="K85" s="101">
        <v>0</v>
      </c>
      <c r="L85" s="103">
        <v>0</v>
      </c>
      <c r="M85" s="101">
        <v>0</v>
      </c>
      <c r="N85" s="103">
        <v>1</v>
      </c>
      <c r="O85" s="101">
        <v>0</v>
      </c>
      <c r="P85" s="102">
        <v>1</v>
      </c>
      <c r="Q85" s="101">
        <v>0</v>
      </c>
      <c r="R85" s="102">
        <v>0</v>
      </c>
      <c r="S85" s="111">
        <f t="shared" si="2"/>
        <v>1</v>
      </c>
      <c r="T85" s="112">
        <f t="shared" si="2"/>
        <v>2</v>
      </c>
      <c r="U85" s="115">
        <f t="shared" si="3"/>
        <v>3</v>
      </c>
    </row>
    <row r="86" spans="1:21">
      <c r="A86" s="95" t="s">
        <v>477</v>
      </c>
      <c r="B86" s="96" t="s">
        <v>478</v>
      </c>
      <c r="C86" s="101">
        <v>0</v>
      </c>
      <c r="D86" s="102">
        <v>0</v>
      </c>
      <c r="E86" s="99">
        <v>0</v>
      </c>
      <c r="F86" s="99">
        <v>0</v>
      </c>
      <c r="G86" s="101">
        <v>0</v>
      </c>
      <c r="H86" s="102">
        <v>0</v>
      </c>
      <c r="I86" s="99">
        <v>0</v>
      </c>
      <c r="J86" s="99">
        <v>0</v>
      </c>
      <c r="K86" s="101">
        <v>0</v>
      </c>
      <c r="L86" s="103">
        <v>0</v>
      </c>
      <c r="M86" s="101">
        <v>0</v>
      </c>
      <c r="N86" s="103">
        <v>0</v>
      </c>
      <c r="O86" s="101">
        <v>0</v>
      </c>
      <c r="P86" s="102">
        <v>0</v>
      </c>
      <c r="Q86" s="101">
        <v>0</v>
      </c>
      <c r="R86" s="102">
        <v>0</v>
      </c>
      <c r="S86" s="111">
        <f t="shared" si="2"/>
        <v>0</v>
      </c>
      <c r="T86" s="112">
        <f t="shared" si="2"/>
        <v>0</v>
      </c>
      <c r="U86" s="115">
        <f t="shared" si="3"/>
        <v>0</v>
      </c>
    </row>
    <row r="87" spans="1:21">
      <c r="A87" s="95" t="s">
        <v>479</v>
      </c>
      <c r="B87" s="96" t="s">
        <v>480</v>
      </c>
      <c r="C87" s="101">
        <v>0</v>
      </c>
      <c r="D87" s="102">
        <v>0</v>
      </c>
      <c r="E87" s="99">
        <v>0</v>
      </c>
      <c r="F87" s="99">
        <v>0</v>
      </c>
      <c r="G87" s="101">
        <v>0</v>
      </c>
      <c r="H87" s="102">
        <v>0</v>
      </c>
      <c r="I87" s="99">
        <v>0</v>
      </c>
      <c r="J87" s="99">
        <v>0</v>
      </c>
      <c r="K87" s="101">
        <v>0</v>
      </c>
      <c r="L87" s="103">
        <v>0</v>
      </c>
      <c r="M87" s="101">
        <v>1</v>
      </c>
      <c r="N87" s="103">
        <v>5</v>
      </c>
      <c r="O87" s="101">
        <v>0</v>
      </c>
      <c r="P87" s="102">
        <v>0</v>
      </c>
      <c r="Q87" s="101">
        <v>0</v>
      </c>
      <c r="R87" s="102">
        <v>0</v>
      </c>
      <c r="S87" s="111">
        <f t="shared" si="2"/>
        <v>1</v>
      </c>
      <c r="T87" s="112">
        <f t="shared" si="2"/>
        <v>5</v>
      </c>
      <c r="U87" s="115">
        <f t="shared" si="3"/>
        <v>6</v>
      </c>
    </row>
    <row r="88" spans="1:21">
      <c r="A88" s="95" t="s">
        <v>481</v>
      </c>
      <c r="B88" s="96" t="s">
        <v>482</v>
      </c>
      <c r="C88" s="101">
        <v>0</v>
      </c>
      <c r="D88" s="102">
        <v>0</v>
      </c>
      <c r="E88" s="99">
        <v>0</v>
      </c>
      <c r="F88" s="99">
        <v>0</v>
      </c>
      <c r="G88" s="101">
        <v>0</v>
      </c>
      <c r="H88" s="102">
        <v>0</v>
      </c>
      <c r="I88" s="99">
        <v>0</v>
      </c>
      <c r="J88" s="99">
        <v>0</v>
      </c>
      <c r="K88" s="101">
        <v>0</v>
      </c>
      <c r="L88" s="103">
        <v>0</v>
      </c>
      <c r="M88" s="101">
        <v>1</v>
      </c>
      <c r="N88" s="103">
        <v>2</v>
      </c>
      <c r="O88" s="101">
        <v>0</v>
      </c>
      <c r="P88" s="102">
        <v>0</v>
      </c>
      <c r="Q88" s="101">
        <v>0</v>
      </c>
      <c r="R88" s="102">
        <v>0</v>
      </c>
      <c r="S88" s="111">
        <f t="shared" si="2"/>
        <v>1</v>
      </c>
      <c r="T88" s="112">
        <f t="shared" si="2"/>
        <v>2</v>
      </c>
      <c r="U88" s="115">
        <f t="shared" si="3"/>
        <v>3</v>
      </c>
    </row>
    <row r="89" spans="1:21">
      <c r="A89" s="95" t="s">
        <v>483</v>
      </c>
      <c r="B89" s="96" t="s">
        <v>484</v>
      </c>
      <c r="C89" s="101">
        <v>0</v>
      </c>
      <c r="D89" s="102">
        <v>0</v>
      </c>
      <c r="E89" s="99">
        <v>0</v>
      </c>
      <c r="F89" s="99">
        <v>0</v>
      </c>
      <c r="G89" s="101">
        <v>0</v>
      </c>
      <c r="H89" s="102">
        <v>0</v>
      </c>
      <c r="I89" s="99">
        <v>0</v>
      </c>
      <c r="J89" s="99">
        <v>0</v>
      </c>
      <c r="K89" s="101">
        <v>0</v>
      </c>
      <c r="L89" s="103">
        <v>0</v>
      </c>
      <c r="M89" s="101">
        <v>2</v>
      </c>
      <c r="N89" s="103">
        <v>0</v>
      </c>
      <c r="O89" s="101">
        <v>0</v>
      </c>
      <c r="P89" s="102">
        <v>0</v>
      </c>
      <c r="Q89" s="101">
        <v>0</v>
      </c>
      <c r="R89" s="102">
        <v>0</v>
      </c>
      <c r="S89" s="111">
        <f t="shared" si="2"/>
        <v>2</v>
      </c>
      <c r="T89" s="112">
        <f t="shared" si="2"/>
        <v>0</v>
      </c>
      <c r="U89" s="115">
        <f t="shared" si="3"/>
        <v>2</v>
      </c>
    </row>
    <row r="90" spans="1:21">
      <c r="A90" s="95" t="s">
        <v>485</v>
      </c>
      <c r="B90" s="96" t="s">
        <v>486</v>
      </c>
      <c r="C90" s="101">
        <v>0</v>
      </c>
      <c r="D90" s="102">
        <v>0</v>
      </c>
      <c r="E90" s="99">
        <v>0</v>
      </c>
      <c r="F90" s="99">
        <v>0</v>
      </c>
      <c r="G90" s="101">
        <v>0</v>
      </c>
      <c r="H90" s="102">
        <v>0</v>
      </c>
      <c r="I90" s="99">
        <v>0</v>
      </c>
      <c r="J90" s="99">
        <v>0</v>
      </c>
      <c r="K90" s="101">
        <v>0</v>
      </c>
      <c r="L90" s="103">
        <v>0</v>
      </c>
      <c r="M90" s="101">
        <v>0</v>
      </c>
      <c r="N90" s="103">
        <v>1</v>
      </c>
      <c r="O90" s="101">
        <v>0</v>
      </c>
      <c r="P90" s="102">
        <v>0</v>
      </c>
      <c r="Q90" s="101">
        <v>0</v>
      </c>
      <c r="R90" s="102">
        <v>0</v>
      </c>
      <c r="S90" s="111">
        <f t="shared" si="2"/>
        <v>0</v>
      </c>
      <c r="T90" s="112">
        <f t="shared" si="2"/>
        <v>1</v>
      </c>
      <c r="U90" s="115">
        <f t="shared" si="3"/>
        <v>1</v>
      </c>
    </row>
    <row r="91" spans="1:21">
      <c r="A91" s="95" t="s">
        <v>487</v>
      </c>
      <c r="B91" s="96" t="s">
        <v>488</v>
      </c>
      <c r="C91" s="101">
        <v>1</v>
      </c>
      <c r="D91" s="102">
        <v>2</v>
      </c>
      <c r="E91" s="99">
        <v>0</v>
      </c>
      <c r="F91" s="99">
        <v>0</v>
      </c>
      <c r="G91" s="101">
        <v>0</v>
      </c>
      <c r="H91" s="102">
        <v>0</v>
      </c>
      <c r="I91" s="99">
        <v>6</v>
      </c>
      <c r="J91" s="99">
        <v>6</v>
      </c>
      <c r="K91" s="101">
        <v>0</v>
      </c>
      <c r="L91" s="103">
        <v>0</v>
      </c>
      <c r="M91" s="101">
        <v>1</v>
      </c>
      <c r="N91" s="103">
        <v>9</v>
      </c>
      <c r="O91" s="101">
        <v>1</v>
      </c>
      <c r="P91" s="102">
        <v>0</v>
      </c>
      <c r="Q91" s="101">
        <v>0</v>
      </c>
      <c r="R91" s="102">
        <v>0</v>
      </c>
      <c r="S91" s="111">
        <f t="shared" si="2"/>
        <v>9</v>
      </c>
      <c r="T91" s="112">
        <f t="shared" si="2"/>
        <v>17</v>
      </c>
      <c r="U91" s="115">
        <f t="shared" si="3"/>
        <v>26</v>
      </c>
    </row>
    <row r="92" spans="1:21">
      <c r="A92" s="95" t="s">
        <v>489</v>
      </c>
      <c r="B92" s="96" t="s">
        <v>490</v>
      </c>
      <c r="C92" s="101">
        <v>0</v>
      </c>
      <c r="D92" s="102">
        <v>0</v>
      </c>
      <c r="E92" s="99">
        <v>0</v>
      </c>
      <c r="F92" s="99">
        <v>0</v>
      </c>
      <c r="G92" s="101">
        <v>1</v>
      </c>
      <c r="H92" s="102">
        <v>0</v>
      </c>
      <c r="I92" s="99">
        <v>0</v>
      </c>
      <c r="J92" s="99">
        <v>0</v>
      </c>
      <c r="K92" s="101">
        <v>0</v>
      </c>
      <c r="L92" s="103">
        <v>0</v>
      </c>
      <c r="M92" s="101">
        <v>9</v>
      </c>
      <c r="N92" s="103">
        <v>5</v>
      </c>
      <c r="O92" s="101">
        <v>0</v>
      </c>
      <c r="P92" s="102">
        <v>0</v>
      </c>
      <c r="Q92" s="101">
        <v>0</v>
      </c>
      <c r="R92" s="102">
        <v>0</v>
      </c>
      <c r="S92" s="111">
        <f t="shared" si="2"/>
        <v>10</v>
      </c>
      <c r="T92" s="112">
        <f t="shared" si="2"/>
        <v>5</v>
      </c>
      <c r="U92" s="115">
        <f t="shared" si="3"/>
        <v>15</v>
      </c>
    </row>
    <row r="93" spans="1:21">
      <c r="A93" s="95" t="s">
        <v>491</v>
      </c>
      <c r="B93" s="96" t="s">
        <v>492</v>
      </c>
      <c r="C93" s="101">
        <v>1</v>
      </c>
      <c r="D93" s="102">
        <v>1</v>
      </c>
      <c r="E93" s="99">
        <v>0</v>
      </c>
      <c r="F93" s="99">
        <v>0</v>
      </c>
      <c r="G93" s="101">
        <v>1</v>
      </c>
      <c r="H93" s="102">
        <v>0</v>
      </c>
      <c r="I93" s="99">
        <v>0</v>
      </c>
      <c r="J93" s="99">
        <v>1</v>
      </c>
      <c r="K93" s="101">
        <v>0</v>
      </c>
      <c r="L93" s="103">
        <v>0</v>
      </c>
      <c r="M93" s="101">
        <v>0</v>
      </c>
      <c r="N93" s="103">
        <v>1</v>
      </c>
      <c r="O93" s="101">
        <v>0</v>
      </c>
      <c r="P93" s="102">
        <v>0</v>
      </c>
      <c r="Q93" s="101">
        <v>0</v>
      </c>
      <c r="R93" s="102">
        <v>0</v>
      </c>
      <c r="S93" s="111">
        <f t="shared" si="2"/>
        <v>2</v>
      </c>
      <c r="T93" s="112">
        <f t="shared" si="2"/>
        <v>3</v>
      </c>
      <c r="U93" s="115">
        <f t="shared" si="3"/>
        <v>5</v>
      </c>
    </row>
    <row r="94" spans="1:21">
      <c r="A94" s="105" t="s">
        <v>493</v>
      </c>
      <c r="B94" s="106" t="s">
        <v>494</v>
      </c>
      <c r="C94" s="107">
        <v>0</v>
      </c>
      <c r="D94" s="108">
        <v>0</v>
      </c>
      <c r="E94" s="109">
        <v>0</v>
      </c>
      <c r="F94" s="109">
        <v>0</v>
      </c>
      <c r="G94" s="107">
        <v>0</v>
      </c>
      <c r="H94" s="108">
        <v>0</v>
      </c>
      <c r="I94" s="109">
        <v>0</v>
      </c>
      <c r="J94" s="109">
        <v>0</v>
      </c>
      <c r="K94" s="107">
        <v>0</v>
      </c>
      <c r="L94" s="109">
        <v>0</v>
      </c>
      <c r="M94" s="107">
        <v>1</v>
      </c>
      <c r="N94" s="109">
        <v>2</v>
      </c>
      <c r="O94" s="107">
        <v>0</v>
      </c>
      <c r="P94" s="108">
        <v>0</v>
      </c>
      <c r="Q94" s="107">
        <v>0</v>
      </c>
      <c r="R94" s="108">
        <v>0</v>
      </c>
      <c r="S94" s="113">
        <f t="shared" si="2"/>
        <v>1</v>
      </c>
      <c r="T94" s="114">
        <f t="shared" si="2"/>
        <v>2</v>
      </c>
      <c r="U94" s="116">
        <f t="shared" si="3"/>
        <v>3</v>
      </c>
    </row>
  </sheetData>
  <mergeCells count="10">
    <mergeCell ref="M1:N1"/>
    <mergeCell ref="O1:P1"/>
    <mergeCell ref="Q1:R1"/>
    <mergeCell ref="S1:U1"/>
    <mergeCell ref="A1:B1"/>
    <mergeCell ref="C1:D1"/>
    <mergeCell ref="E1:F1"/>
    <mergeCell ref="G1:H1"/>
    <mergeCell ref="I1:J1"/>
    <mergeCell ref="K1:L1"/>
  </mergeCells>
  <pageMargins left="0.25" right="0.25" top="0.75" bottom="0.75" header="0.3" footer="0.3"/>
  <pageSetup scale="88" fitToHeight="0" orientation="landscape" horizontalDpi="0" verticalDpi="0" r:id="rId1"/>
  <headerFooter>
    <oddHeader>&amp;C&amp;"Calibri,Bold"&amp;KC00000Southern Illinois University Edwardsville
Fall 2019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CC2E1-18A5-4762-A81B-24A301D79AAC}">
  <sheetPr>
    <pageSetUpPr fitToPage="1"/>
  </sheetPr>
  <dimension ref="A1:W70"/>
  <sheetViews>
    <sheetView zoomScaleNormal="100" workbookViewId="0">
      <selection activeCell="D6" sqref="D6"/>
    </sheetView>
  </sheetViews>
  <sheetFormatPr defaultRowHeight="15"/>
  <cols>
    <col min="2" max="2" width="30.5703125" customWidth="1"/>
  </cols>
  <sheetData>
    <row r="1" spans="1:23" ht="51" customHeight="1">
      <c r="A1" s="232" t="s">
        <v>495</v>
      </c>
      <c r="B1" s="233"/>
      <c r="C1" s="225" t="s">
        <v>496</v>
      </c>
      <c r="D1" s="226"/>
      <c r="E1" s="231" t="s">
        <v>107</v>
      </c>
      <c r="F1" s="231"/>
      <c r="G1" s="225" t="s">
        <v>106</v>
      </c>
      <c r="H1" s="231"/>
      <c r="I1" s="234" t="s">
        <v>109</v>
      </c>
      <c r="J1" s="235"/>
      <c r="K1" s="231" t="s">
        <v>110</v>
      </c>
      <c r="L1" s="231"/>
      <c r="M1" s="225" t="s">
        <v>111</v>
      </c>
      <c r="N1" s="226"/>
      <c r="O1" s="227" t="s">
        <v>112</v>
      </c>
      <c r="P1" s="227"/>
      <c r="Q1" s="225" t="s">
        <v>114</v>
      </c>
      <c r="R1" s="226"/>
      <c r="S1" s="227" t="s">
        <v>113</v>
      </c>
      <c r="T1" s="227"/>
      <c r="U1" s="228" t="s">
        <v>308</v>
      </c>
      <c r="V1" s="229"/>
      <c r="W1" s="230"/>
    </row>
    <row r="2" spans="1:23">
      <c r="A2" s="117" t="s">
        <v>497</v>
      </c>
      <c r="B2" s="118" t="s">
        <v>498</v>
      </c>
      <c r="C2" s="119" t="s">
        <v>196</v>
      </c>
      <c r="D2" s="120" t="s">
        <v>197</v>
      </c>
      <c r="E2" s="121" t="s">
        <v>196</v>
      </c>
      <c r="F2" s="121" t="s">
        <v>197</v>
      </c>
      <c r="G2" s="119" t="s">
        <v>196</v>
      </c>
      <c r="H2" s="121" t="s">
        <v>197</v>
      </c>
      <c r="I2" s="119" t="s">
        <v>196</v>
      </c>
      <c r="J2" s="120" t="s">
        <v>197</v>
      </c>
      <c r="K2" s="121" t="s">
        <v>196</v>
      </c>
      <c r="L2" s="121" t="s">
        <v>197</v>
      </c>
      <c r="M2" s="119" t="s">
        <v>196</v>
      </c>
      <c r="N2" s="120" t="s">
        <v>197</v>
      </c>
      <c r="O2" s="121" t="s">
        <v>196</v>
      </c>
      <c r="P2" s="121" t="s">
        <v>197</v>
      </c>
      <c r="Q2" s="119" t="s">
        <v>196</v>
      </c>
      <c r="R2" s="120" t="s">
        <v>197</v>
      </c>
      <c r="S2" s="121" t="s">
        <v>196</v>
      </c>
      <c r="T2" s="121" t="s">
        <v>197</v>
      </c>
      <c r="U2" s="119" t="s">
        <v>196</v>
      </c>
      <c r="V2" s="121" t="s">
        <v>197</v>
      </c>
      <c r="W2" s="122" t="s">
        <v>115</v>
      </c>
    </row>
    <row r="3" spans="1:23">
      <c r="A3" s="123" t="s">
        <v>499</v>
      </c>
      <c r="B3" s="124"/>
      <c r="C3" s="123">
        <v>23</v>
      </c>
      <c r="D3" s="125">
        <v>15</v>
      </c>
      <c r="E3" s="124">
        <v>23</v>
      </c>
      <c r="F3" s="124">
        <v>28</v>
      </c>
      <c r="G3" s="123">
        <v>2</v>
      </c>
      <c r="H3" s="124">
        <v>3</v>
      </c>
      <c r="I3" s="123">
        <v>7</v>
      </c>
      <c r="J3" s="125">
        <v>10</v>
      </c>
      <c r="K3" s="124">
        <v>46</v>
      </c>
      <c r="L3" s="124">
        <v>84</v>
      </c>
      <c r="M3" s="123">
        <v>2</v>
      </c>
      <c r="N3" s="125">
        <v>1</v>
      </c>
      <c r="O3" s="124">
        <v>401</v>
      </c>
      <c r="P3" s="124">
        <v>474</v>
      </c>
      <c r="Q3" s="123">
        <v>15</v>
      </c>
      <c r="R3" s="125">
        <v>21</v>
      </c>
      <c r="S3" s="124">
        <v>11</v>
      </c>
      <c r="T3" s="124">
        <v>9</v>
      </c>
      <c r="U3" s="123">
        <v>530</v>
      </c>
      <c r="V3" s="124">
        <v>645</v>
      </c>
      <c r="W3" s="126">
        <v>1175</v>
      </c>
    </row>
    <row r="4" spans="1:23">
      <c r="A4" s="127" t="s">
        <v>500</v>
      </c>
      <c r="B4" s="128"/>
      <c r="C4" s="127">
        <v>0</v>
      </c>
      <c r="D4" s="129">
        <v>0</v>
      </c>
      <c r="E4" s="128">
        <v>6</v>
      </c>
      <c r="F4" s="128">
        <v>4</v>
      </c>
      <c r="G4" s="127">
        <v>0</v>
      </c>
      <c r="H4" s="128">
        <v>0</v>
      </c>
      <c r="I4" s="127">
        <v>0</v>
      </c>
      <c r="J4" s="129">
        <v>1</v>
      </c>
      <c r="K4" s="128">
        <v>2</v>
      </c>
      <c r="L4" s="128">
        <v>6</v>
      </c>
      <c r="M4" s="127">
        <v>1</v>
      </c>
      <c r="N4" s="129">
        <v>0</v>
      </c>
      <c r="O4" s="128">
        <v>9</v>
      </c>
      <c r="P4" s="128">
        <v>18</v>
      </c>
      <c r="Q4" s="127">
        <v>0</v>
      </c>
      <c r="R4" s="129">
        <v>1</v>
      </c>
      <c r="S4" s="128">
        <v>0</v>
      </c>
      <c r="T4" s="128">
        <v>0</v>
      </c>
      <c r="U4" s="127">
        <v>18</v>
      </c>
      <c r="V4" s="128">
        <v>30</v>
      </c>
      <c r="W4" s="130">
        <v>48</v>
      </c>
    </row>
    <row r="5" spans="1:23">
      <c r="A5" s="131" t="s">
        <v>501</v>
      </c>
      <c r="B5" s="132" t="s">
        <v>502</v>
      </c>
      <c r="C5" s="131">
        <v>0</v>
      </c>
      <c r="D5" s="133">
        <v>0</v>
      </c>
      <c r="E5" s="132">
        <v>0</v>
      </c>
      <c r="F5" s="132">
        <v>1</v>
      </c>
      <c r="G5" s="131">
        <v>0</v>
      </c>
      <c r="H5" s="132">
        <v>0</v>
      </c>
      <c r="I5" s="131">
        <v>0</v>
      </c>
      <c r="J5" s="133">
        <v>0</v>
      </c>
      <c r="K5" s="132">
        <v>0</v>
      </c>
      <c r="L5" s="132">
        <v>0</v>
      </c>
      <c r="M5" s="131">
        <v>0</v>
      </c>
      <c r="N5" s="133">
        <v>0</v>
      </c>
      <c r="O5" s="132">
        <v>0</v>
      </c>
      <c r="P5" s="132">
        <v>2</v>
      </c>
      <c r="Q5" s="131">
        <v>0</v>
      </c>
      <c r="R5" s="133">
        <v>1</v>
      </c>
      <c r="S5" s="132">
        <v>0</v>
      </c>
      <c r="T5" s="132">
        <v>0</v>
      </c>
      <c r="U5" s="131">
        <v>0</v>
      </c>
      <c r="V5" s="132">
        <v>4</v>
      </c>
      <c r="W5" s="134">
        <v>4</v>
      </c>
    </row>
    <row r="6" spans="1:23">
      <c r="A6" s="131" t="s">
        <v>503</v>
      </c>
      <c r="B6" s="132" t="s">
        <v>504</v>
      </c>
      <c r="C6" s="131">
        <v>0</v>
      </c>
      <c r="D6" s="133">
        <v>0</v>
      </c>
      <c r="E6" s="132">
        <v>0</v>
      </c>
      <c r="F6" s="132">
        <v>1</v>
      </c>
      <c r="G6" s="131">
        <v>0</v>
      </c>
      <c r="H6" s="132">
        <v>0</v>
      </c>
      <c r="I6" s="131">
        <v>0</v>
      </c>
      <c r="J6" s="133">
        <v>0</v>
      </c>
      <c r="K6" s="132">
        <v>0</v>
      </c>
      <c r="L6" s="132">
        <v>3</v>
      </c>
      <c r="M6" s="131">
        <v>0</v>
      </c>
      <c r="N6" s="133">
        <v>0</v>
      </c>
      <c r="O6" s="132">
        <v>1</v>
      </c>
      <c r="P6" s="132">
        <v>4</v>
      </c>
      <c r="Q6" s="131">
        <v>0</v>
      </c>
      <c r="R6" s="133">
        <v>0</v>
      </c>
      <c r="S6" s="132">
        <v>0</v>
      </c>
      <c r="T6" s="132">
        <v>0</v>
      </c>
      <c r="U6" s="131">
        <v>1</v>
      </c>
      <c r="V6" s="132">
        <v>8</v>
      </c>
      <c r="W6" s="134">
        <v>9</v>
      </c>
    </row>
    <row r="7" spans="1:23">
      <c r="A7" s="131" t="s">
        <v>505</v>
      </c>
      <c r="B7" s="132" t="s">
        <v>506</v>
      </c>
      <c r="C7" s="131">
        <v>0</v>
      </c>
      <c r="D7" s="133">
        <v>0</v>
      </c>
      <c r="E7" s="132">
        <v>0</v>
      </c>
      <c r="F7" s="132">
        <v>1</v>
      </c>
      <c r="G7" s="131">
        <v>0</v>
      </c>
      <c r="H7" s="132">
        <v>0</v>
      </c>
      <c r="I7" s="131">
        <v>0</v>
      </c>
      <c r="J7" s="133">
        <v>0</v>
      </c>
      <c r="K7" s="132">
        <v>0</v>
      </c>
      <c r="L7" s="132">
        <v>0</v>
      </c>
      <c r="M7" s="131">
        <v>0</v>
      </c>
      <c r="N7" s="133">
        <v>0</v>
      </c>
      <c r="O7" s="132">
        <v>0</v>
      </c>
      <c r="P7" s="132">
        <v>0</v>
      </c>
      <c r="Q7" s="131">
        <v>0</v>
      </c>
      <c r="R7" s="133">
        <v>0</v>
      </c>
      <c r="S7" s="132">
        <v>0</v>
      </c>
      <c r="T7" s="132">
        <v>0</v>
      </c>
      <c r="U7" s="131">
        <v>0</v>
      </c>
      <c r="V7" s="132">
        <v>1</v>
      </c>
      <c r="W7" s="134">
        <v>1</v>
      </c>
    </row>
    <row r="8" spans="1:23">
      <c r="A8" s="131" t="s">
        <v>507</v>
      </c>
      <c r="B8" s="132" t="s">
        <v>508</v>
      </c>
      <c r="C8" s="131">
        <v>0</v>
      </c>
      <c r="D8" s="133">
        <v>0</v>
      </c>
      <c r="E8" s="132">
        <v>0</v>
      </c>
      <c r="F8" s="132">
        <v>0</v>
      </c>
      <c r="G8" s="131">
        <v>0</v>
      </c>
      <c r="H8" s="132">
        <v>0</v>
      </c>
      <c r="I8" s="131">
        <v>0</v>
      </c>
      <c r="J8" s="133">
        <v>0</v>
      </c>
      <c r="K8" s="132">
        <v>1</v>
      </c>
      <c r="L8" s="132">
        <v>1</v>
      </c>
      <c r="M8" s="131">
        <v>0</v>
      </c>
      <c r="N8" s="133">
        <v>0</v>
      </c>
      <c r="O8" s="132">
        <v>0</v>
      </c>
      <c r="P8" s="132">
        <v>0</v>
      </c>
      <c r="Q8" s="131">
        <v>0</v>
      </c>
      <c r="R8" s="133">
        <v>0</v>
      </c>
      <c r="S8" s="132">
        <v>0</v>
      </c>
      <c r="T8" s="132">
        <v>0</v>
      </c>
      <c r="U8" s="131">
        <v>1</v>
      </c>
      <c r="V8" s="132">
        <v>1</v>
      </c>
      <c r="W8" s="134">
        <v>2</v>
      </c>
    </row>
    <row r="9" spans="1:23">
      <c r="A9" s="131" t="s">
        <v>509</v>
      </c>
      <c r="B9" s="132" t="s">
        <v>510</v>
      </c>
      <c r="C9" s="131">
        <v>0</v>
      </c>
      <c r="D9" s="133">
        <v>0</v>
      </c>
      <c r="E9" s="132">
        <v>1</v>
      </c>
      <c r="F9" s="132">
        <v>1</v>
      </c>
      <c r="G9" s="131">
        <v>0</v>
      </c>
      <c r="H9" s="132">
        <v>0</v>
      </c>
      <c r="I9" s="131">
        <v>0</v>
      </c>
      <c r="J9" s="133">
        <v>0</v>
      </c>
      <c r="K9" s="132">
        <v>1</v>
      </c>
      <c r="L9" s="132">
        <v>1</v>
      </c>
      <c r="M9" s="131">
        <v>0</v>
      </c>
      <c r="N9" s="133">
        <v>0</v>
      </c>
      <c r="O9" s="132">
        <v>7</v>
      </c>
      <c r="P9" s="132">
        <v>8</v>
      </c>
      <c r="Q9" s="131">
        <v>0</v>
      </c>
      <c r="R9" s="133">
        <v>0</v>
      </c>
      <c r="S9" s="132">
        <v>0</v>
      </c>
      <c r="T9" s="132">
        <v>0</v>
      </c>
      <c r="U9" s="131">
        <v>9</v>
      </c>
      <c r="V9" s="132">
        <v>10</v>
      </c>
      <c r="W9" s="134">
        <v>19</v>
      </c>
    </row>
    <row r="10" spans="1:23">
      <c r="A10" s="131" t="s">
        <v>511</v>
      </c>
      <c r="B10" s="132" t="s">
        <v>512</v>
      </c>
      <c r="C10" s="131">
        <v>0</v>
      </c>
      <c r="D10" s="133">
        <v>0</v>
      </c>
      <c r="E10" s="132">
        <v>1</v>
      </c>
      <c r="F10" s="132">
        <v>0</v>
      </c>
      <c r="G10" s="131">
        <v>0</v>
      </c>
      <c r="H10" s="132">
        <v>0</v>
      </c>
      <c r="I10" s="131">
        <v>0</v>
      </c>
      <c r="J10" s="133">
        <v>0</v>
      </c>
      <c r="K10" s="132">
        <v>0</v>
      </c>
      <c r="L10" s="132">
        <v>0</v>
      </c>
      <c r="M10" s="131">
        <v>0</v>
      </c>
      <c r="N10" s="133">
        <v>0</v>
      </c>
      <c r="O10" s="132">
        <v>0</v>
      </c>
      <c r="P10" s="132">
        <v>1</v>
      </c>
      <c r="Q10" s="131">
        <v>0</v>
      </c>
      <c r="R10" s="133">
        <v>0</v>
      </c>
      <c r="S10" s="132">
        <v>0</v>
      </c>
      <c r="T10" s="132">
        <v>0</v>
      </c>
      <c r="U10" s="131">
        <v>1</v>
      </c>
      <c r="V10" s="132">
        <v>1</v>
      </c>
      <c r="W10" s="134">
        <v>2</v>
      </c>
    </row>
    <row r="11" spans="1:23">
      <c r="A11" s="131" t="s">
        <v>513</v>
      </c>
      <c r="B11" s="132" t="s">
        <v>514</v>
      </c>
      <c r="C11" s="131">
        <v>0</v>
      </c>
      <c r="D11" s="133">
        <v>0</v>
      </c>
      <c r="E11" s="132">
        <v>1</v>
      </c>
      <c r="F11" s="132">
        <v>0</v>
      </c>
      <c r="G11" s="131">
        <v>0</v>
      </c>
      <c r="H11" s="132">
        <v>0</v>
      </c>
      <c r="I11" s="131">
        <v>0</v>
      </c>
      <c r="J11" s="133">
        <v>0</v>
      </c>
      <c r="K11" s="132">
        <v>0</v>
      </c>
      <c r="L11" s="132">
        <v>0</v>
      </c>
      <c r="M11" s="131">
        <v>0</v>
      </c>
      <c r="N11" s="133">
        <v>0</v>
      </c>
      <c r="O11" s="132">
        <v>0</v>
      </c>
      <c r="P11" s="132">
        <v>0</v>
      </c>
      <c r="Q11" s="131">
        <v>0</v>
      </c>
      <c r="R11" s="133">
        <v>0</v>
      </c>
      <c r="S11" s="132">
        <v>0</v>
      </c>
      <c r="T11" s="132">
        <v>0</v>
      </c>
      <c r="U11" s="131">
        <v>1</v>
      </c>
      <c r="V11" s="132">
        <v>0</v>
      </c>
      <c r="W11" s="134">
        <v>1</v>
      </c>
    </row>
    <row r="12" spans="1:23">
      <c r="A12" s="131" t="s">
        <v>515</v>
      </c>
      <c r="B12" s="132" t="s">
        <v>516</v>
      </c>
      <c r="C12" s="131">
        <v>0</v>
      </c>
      <c r="D12" s="133">
        <v>0</v>
      </c>
      <c r="E12" s="132">
        <v>3</v>
      </c>
      <c r="F12" s="132">
        <v>0</v>
      </c>
      <c r="G12" s="131">
        <v>0</v>
      </c>
      <c r="H12" s="132">
        <v>0</v>
      </c>
      <c r="I12" s="131">
        <v>0</v>
      </c>
      <c r="J12" s="133">
        <v>1</v>
      </c>
      <c r="K12" s="132">
        <v>0</v>
      </c>
      <c r="L12" s="132">
        <v>1</v>
      </c>
      <c r="M12" s="131">
        <v>1</v>
      </c>
      <c r="N12" s="133">
        <v>0</v>
      </c>
      <c r="O12" s="132">
        <v>1</v>
      </c>
      <c r="P12" s="132">
        <v>3</v>
      </c>
      <c r="Q12" s="131">
        <v>0</v>
      </c>
      <c r="R12" s="133">
        <v>0</v>
      </c>
      <c r="S12" s="132">
        <v>0</v>
      </c>
      <c r="T12" s="132">
        <v>0</v>
      </c>
      <c r="U12" s="131">
        <v>5</v>
      </c>
      <c r="V12" s="132">
        <v>5</v>
      </c>
      <c r="W12" s="134">
        <v>10</v>
      </c>
    </row>
    <row r="13" spans="1:23">
      <c r="A13" s="127" t="s">
        <v>517</v>
      </c>
      <c r="B13" s="128"/>
      <c r="C13" s="127">
        <v>0</v>
      </c>
      <c r="D13" s="129">
        <v>0</v>
      </c>
      <c r="E13" s="128">
        <v>11</v>
      </c>
      <c r="F13" s="128">
        <v>17</v>
      </c>
      <c r="G13" s="127">
        <v>2</v>
      </c>
      <c r="H13" s="128">
        <v>3</v>
      </c>
      <c r="I13" s="127">
        <v>5</v>
      </c>
      <c r="J13" s="129">
        <v>6</v>
      </c>
      <c r="K13" s="128">
        <v>23</v>
      </c>
      <c r="L13" s="128">
        <v>40</v>
      </c>
      <c r="M13" s="127">
        <v>1</v>
      </c>
      <c r="N13" s="129">
        <v>1</v>
      </c>
      <c r="O13" s="128">
        <v>288</v>
      </c>
      <c r="P13" s="128">
        <v>322</v>
      </c>
      <c r="Q13" s="127">
        <v>10</v>
      </c>
      <c r="R13" s="129">
        <v>12</v>
      </c>
      <c r="S13" s="128">
        <v>7</v>
      </c>
      <c r="T13" s="128">
        <v>6</v>
      </c>
      <c r="U13" s="127">
        <v>347</v>
      </c>
      <c r="V13" s="128">
        <v>407</v>
      </c>
      <c r="W13" s="130">
        <v>754</v>
      </c>
    </row>
    <row r="14" spans="1:23">
      <c r="A14" s="131" t="s">
        <v>518</v>
      </c>
      <c r="B14" s="132" t="s">
        <v>519</v>
      </c>
      <c r="C14" s="131">
        <v>0</v>
      </c>
      <c r="D14" s="133">
        <v>0</v>
      </c>
      <c r="E14" s="132">
        <v>0</v>
      </c>
      <c r="F14" s="132">
        <v>0</v>
      </c>
      <c r="G14" s="131">
        <v>0</v>
      </c>
      <c r="H14" s="132">
        <v>0</v>
      </c>
      <c r="I14" s="131">
        <v>0</v>
      </c>
      <c r="J14" s="133">
        <v>0</v>
      </c>
      <c r="K14" s="132">
        <v>0</v>
      </c>
      <c r="L14" s="132">
        <v>0</v>
      </c>
      <c r="M14" s="131">
        <v>0</v>
      </c>
      <c r="N14" s="133">
        <v>0</v>
      </c>
      <c r="O14" s="132">
        <v>1</v>
      </c>
      <c r="P14" s="132">
        <v>2</v>
      </c>
      <c r="Q14" s="131">
        <v>1</v>
      </c>
      <c r="R14" s="133">
        <v>0</v>
      </c>
      <c r="S14" s="132">
        <v>0</v>
      </c>
      <c r="T14" s="132">
        <v>0</v>
      </c>
      <c r="U14" s="131">
        <v>2</v>
      </c>
      <c r="V14" s="132">
        <v>2</v>
      </c>
      <c r="W14" s="134">
        <v>4</v>
      </c>
    </row>
    <row r="15" spans="1:23">
      <c r="A15" s="131" t="s">
        <v>520</v>
      </c>
      <c r="B15" s="132" t="s">
        <v>521</v>
      </c>
      <c r="C15" s="131">
        <v>0</v>
      </c>
      <c r="D15" s="133">
        <v>0</v>
      </c>
      <c r="E15" s="132">
        <v>1</v>
      </c>
      <c r="F15" s="132">
        <v>1</v>
      </c>
      <c r="G15" s="131">
        <v>0</v>
      </c>
      <c r="H15" s="132">
        <v>0</v>
      </c>
      <c r="I15" s="131">
        <v>0</v>
      </c>
      <c r="J15" s="133">
        <v>1</v>
      </c>
      <c r="K15" s="132">
        <v>1</v>
      </c>
      <c r="L15" s="132">
        <v>2</v>
      </c>
      <c r="M15" s="131">
        <v>0</v>
      </c>
      <c r="N15" s="133">
        <v>0</v>
      </c>
      <c r="O15" s="132">
        <v>0</v>
      </c>
      <c r="P15" s="132">
        <v>0</v>
      </c>
      <c r="Q15" s="131">
        <v>0</v>
      </c>
      <c r="R15" s="133">
        <v>0</v>
      </c>
      <c r="S15" s="132">
        <v>0</v>
      </c>
      <c r="T15" s="132">
        <v>0</v>
      </c>
      <c r="U15" s="131">
        <v>2</v>
      </c>
      <c r="V15" s="132">
        <v>4</v>
      </c>
      <c r="W15" s="134">
        <v>6</v>
      </c>
    </row>
    <row r="16" spans="1:23">
      <c r="A16" s="131" t="s">
        <v>522</v>
      </c>
      <c r="B16" s="132" t="s">
        <v>523</v>
      </c>
      <c r="C16" s="131">
        <v>0</v>
      </c>
      <c r="D16" s="133">
        <v>0</v>
      </c>
      <c r="E16" s="132">
        <v>0</v>
      </c>
      <c r="F16" s="132">
        <v>0</v>
      </c>
      <c r="G16" s="131">
        <v>0</v>
      </c>
      <c r="H16" s="132">
        <v>0</v>
      </c>
      <c r="I16" s="131">
        <v>0</v>
      </c>
      <c r="J16" s="133">
        <v>0</v>
      </c>
      <c r="K16" s="132">
        <v>0</v>
      </c>
      <c r="L16" s="132">
        <v>1</v>
      </c>
      <c r="M16" s="131">
        <v>0</v>
      </c>
      <c r="N16" s="133">
        <v>0</v>
      </c>
      <c r="O16" s="132">
        <v>0</v>
      </c>
      <c r="P16" s="132">
        <v>2</v>
      </c>
      <c r="Q16" s="131">
        <v>0</v>
      </c>
      <c r="R16" s="133">
        <v>0</v>
      </c>
      <c r="S16" s="132">
        <v>1</v>
      </c>
      <c r="T16" s="132">
        <v>0</v>
      </c>
      <c r="U16" s="131">
        <v>1</v>
      </c>
      <c r="V16" s="132">
        <v>3</v>
      </c>
      <c r="W16" s="134">
        <v>4</v>
      </c>
    </row>
    <row r="17" spans="1:23">
      <c r="A17" s="131" t="s">
        <v>524</v>
      </c>
      <c r="B17" s="132" t="s">
        <v>525</v>
      </c>
      <c r="C17" s="131">
        <v>0</v>
      </c>
      <c r="D17" s="133">
        <v>0</v>
      </c>
      <c r="E17" s="132">
        <v>0</v>
      </c>
      <c r="F17" s="132">
        <v>0</v>
      </c>
      <c r="G17" s="131">
        <v>0</v>
      </c>
      <c r="H17" s="132">
        <v>0</v>
      </c>
      <c r="I17" s="131">
        <v>0</v>
      </c>
      <c r="J17" s="133">
        <v>0</v>
      </c>
      <c r="K17" s="132">
        <v>0</v>
      </c>
      <c r="L17" s="132">
        <v>0</v>
      </c>
      <c r="M17" s="131">
        <v>0</v>
      </c>
      <c r="N17" s="133">
        <v>0</v>
      </c>
      <c r="O17" s="132">
        <v>0</v>
      </c>
      <c r="P17" s="132">
        <v>0</v>
      </c>
      <c r="Q17" s="131">
        <v>0</v>
      </c>
      <c r="R17" s="133">
        <v>1</v>
      </c>
      <c r="S17" s="132">
        <v>0</v>
      </c>
      <c r="T17" s="132">
        <v>0</v>
      </c>
      <c r="U17" s="131">
        <v>0</v>
      </c>
      <c r="V17" s="132">
        <v>1</v>
      </c>
      <c r="W17" s="134">
        <v>1</v>
      </c>
    </row>
    <row r="18" spans="1:23">
      <c r="A18" s="131" t="s">
        <v>526</v>
      </c>
      <c r="B18" s="132" t="s">
        <v>527</v>
      </c>
      <c r="C18" s="131">
        <v>0</v>
      </c>
      <c r="D18" s="133">
        <v>0</v>
      </c>
      <c r="E18" s="132">
        <v>0</v>
      </c>
      <c r="F18" s="132">
        <v>0</v>
      </c>
      <c r="G18" s="131">
        <v>0</v>
      </c>
      <c r="H18" s="132">
        <v>0</v>
      </c>
      <c r="I18" s="131">
        <v>0</v>
      </c>
      <c r="J18" s="133">
        <v>0</v>
      </c>
      <c r="K18" s="132">
        <v>0</v>
      </c>
      <c r="L18" s="132">
        <v>1</v>
      </c>
      <c r="M18" s="131">
        <v>0</v>
      </c>
      <c r="N18" s="133">
        <v>0</v>
      </c>
      <c r="O18" s="132">
        <v>2</v>
      </c>
      <c r="P18" s="132">
        <v>0</v>
      </c>
      <c r="Q18" s="131">
        <v>0</v>
      </c>
      <c r="R18" s="133">
        <v>0</v>
      </c>
      <c r="S18" s="132">
        <v>0</v>
      </c>
      <c r="T18" s="132">
        <v>0</v>
      </c>
      <c r="U18" s="131">
        <v>2</v>
      </c>
      <c r="V18" s="132">
        <v>1</v>
      </c>
      <c r="W18" s="134">
        <v>3</v>
      </c>
    </row>
    <row r="19" spans="1:23">
      <c r="A19" s="131" t="s">
        <v>528</v>
      </c>
      <c r="B19" s="132" t="s">
        <v>529</v>
      </c>
      <c r="C19" s="131">
        <v>0</v>
      </c>
      <c r="D19" s="133">
        <v>0</v>
      </c>
      <c r="E19" s="132">
        <v>1</v>
      </c>
      <c r="F19" s="132">
        <v>4</v>
      </c>
      <c r="G19" s="131">
        <v>0</v>
      </c>
      <c r="H19" s="132">
        <v>0</v>
      </c>
      <c r="I19" s="131">
        <v>0</v>
      </c>
      <c r="J19" s="133">
        <v>1</v>
      </c>
      <c r="K19" s="132">
        <v>0</v>
      </c>
      <c r="L19" s="132">
        <v>0</v>
      </c>
      <c r="M19" s="131">
        <v>0</v>
      </c>
      <c r="N19" s="133">
        <v>0</v>
      </c>
      <c r="O19" s="132">
        <v>1</v>
      </c>
      <c r="P19" s="132">
        <v>1</v>
      </c>
      <c r="Q19" s="131">
        <v>0</v>
      </c>
      <c r="R19" s="133">
        <v>0</v>
      </c>
      <c r="S19" s="132">
        <v>0</v>
      </c>
      <c r="T19" s="132">
        <v>0</v>
      </c>
      <c r="U19" s="131">
        <v>2</v>
      </c>
      <c r="V19" s="132">
        <v>6</v>
      </c>
      <c r="W19" s="134">
        <v>8</v>
      </c>
    </row>
    <row r="20" spans="1:23">
      <c r="A20" s="131" t="s">
        <v>530</v>
      </c>
      <c r="B20" s="132" t="s">
        <v>531</v>
      </c>
      <c r="C20" s="131">
        <v>0</v>
      </c>
      <c r="D20" s="133">
        <v>0</v>
      </c>
      <c r="E20" s="132">
        <v>1</v>
      </c>
      <c r="F20" s="132">
        <v>1</v>
      </c>
      <c r="G20" s="131">
        <v>0</v>
      </c>
      <c r="H20" s="132">
        <v>0</v>
      </c>
      <c r="I20" s="131">
        <v>0</v>
      </c>
      <c r="J20" s="133">
        <v>0</v>
      </c>
      <c r="K20" s="132">
        <v>1</v>
      </c>
      <c r="L20" s="132">
        <v>0</v>
      </c>
      <c r="M20" s="131">
        <v>0</v>
      </c>
      <c r="N20" s="133">
        <v>0</v>
      </c>
      <c r="O20" s="132">
        <v>2</v>
      </c>
      <c r="P20" s="132">
        <v>1</v>
      </c>
      <c r="Q20" s="131">
        <v>0</v>
      </c>
      <c r="R20" s="133">
        <v>0</v>
      </c>
      <c r="S20" s="132">
        <v>0</v>
      </c>
      <c r="T20" s="132">
        <v>0</v>
      </c>
      <c r="U20" s="131">
        <v>4</v>
      </c>
      <c r="V20" s="132">
        <v>2</v>
      </c>
      <c r="W20" s="134">
        <v>6</v>
      </c>
    </row>
    <row r="21" spans="1:23">
      <c r="A21" s="131" t="s">
        <v>532</v>
      </c>
      <c r="B21" s="132" t="s">
        <v>533</v>
      </c>
      <c r="C21" s="131">
        <v>0</v>
      </c>
      <c r="D21" s="133">
        <v>0</v>
      </c>
      <c r="E21" s="132">
        <v>0</v>
      </c>
      <c r="F21" s="132">
        <v>0</v>
      </c>
      <c r="G21" s="131">
        <v>0</v>
      </c>
      <c r="H21" s="132">
        <v>0</v>
      </c>
      <c r="I21" s="131">
        <v>0</v>
      </c>
      <c r="J21" s="133">
        <v>0</v>
      </c>
      <c r="K21" s="132">
        <v>1</v>
      </c>
      <c r="L21" s="132">
        <v>0</v>
      </c>
      <c r="M21" s="131">
        <v>0</v>
      </c>
      <c r="N21" s="133">
        <v>0</v>
      </c>
      <c r="O21" s="132">
        <v>0</v>
      </c>
      <c r="P21" s="132">
        <v>0</v>
      </c>
      <c r="Q21" s="131">
        <v>0</v>
      </c>
      <c r="R21" s="133">
        <v>0</v>
      </c>
      <c r="S21" s="132">
        <v>0</v>
      </c>
      <c r="T21" s="132">
        <v>0</v>
      </c>
      <c r="U21" s="131">
        <v>1</v>
      </c>
      <c r="V21" s="132">
        <v>0</v>
      </c>
      <c r="W21" s="134">
        <v>1</v>
      </c>
    </row>
    <row r="22" spans="1:23">
      <c r="A22" s="131" t="s">
        <v>534</v>
      </c>
      <c r="B22" s="132" t="s">
        <v>535</v>
      </c>
      <c r="C22" s="131">
        <v>0</v>
      </c>
      <c r="D22" s="133">
        <v>0</v>
      </c>
      <c r="E22" s="132">
        <v>0</v>
      </c>
      <c r="F22" s="132">
        <v>1</v>
      </c>
      <c r="G22" s="131">
        <v>0</v>
      </c>
      <c r="H22" s="132">
        <v>1</v>
      </c>
      <c r="I22" s="131">
        <v>0</v>
      </c>
      <c r="J22" s="133">
        <v>0</v>
      </c>
      <c r="K22" s="132">
        <v>1</v>
      </c>
      <c r="L22" s="132">
        <v>1</v>
      </c>
      <c r="M22" s="131">
        <v>0</v>
      </c>
      <c r="N22" s="133">
        <v>0</v>
      </c>
      <c r="O22" s="132">
        <v>12</v>
      </c>
      <c r="P22" s="132">
        <v>14</v>
      </c>
      <c r="Q22" s="131">
        <v>0</v>
      </c>
      <c r="R22" s="133">
        <v>0</v>
      </c>
      <c r="S22" s="132">
        <v>1</v>
      </c>
      <c r="T22" s="132">
        <v>1</v>
      </c>
      <c r="U22" s="131">
        <v>14</v>
      </c>
      <c r="V22" s="132">
        <v>18</v>
      </c>
      <c r="W22" s="134">
        <v>32</v>
      </c>
    </row>
    <row r="23" spans="1:23">
      <c r="A23" s="131" t="s">
        <v>536</v>
      </c>
      <c r="B23" s="132" t="s">
        <v>537</v>
      </c>
      <c r="C23" s="131">
        <v>0</v>
      </c>
      <c r="D23" s="133">
        <v>0</v>
      </c>
      <c r="E23" s="132">
        <v>0</v>
      </c>
      <c r="F23" s="132">
        <v>0</v>
      </c>
      <c r="G23" s="131">
        <v>0</v>
      </c>
      <c r="H23" s="132">
        <v>0</v>
      </c>
      <c r="I23" s="131">
        <v>0</v>
      </c>
      <c r="J23" s="133">
        <v>0</v>
      </c>
      <c r="K23" s="132">
        <v>0</v>
      </c>
      <c r="L23" s="132">
        <v>0</v>
      </c>
      <c r="M23" s="131">
        <v>0</v>
      </c>
      <c r="N23" s="133">
        <v>0</v>
      </c>
      <c r="O23" s="132">
        <v>7</v>
      </c>
      <c r="P23" s="132">
        <v>12</v>
      </c>
      <c r="Q23" s="131">
        <v>0</v>
      </c>
      <c r="R23" s="133">
        <v>0</v>
      </c>
      <c r="S23" s="132">
        <v>1</v>
      </c>
      <c r="T23" s="132">
        <v>0</v>
      </c>
      <c r="U23" s="131">
        <v>8</v>
      </c>
      <c r="V23" s="132">
        <v>12</v>
      </c>
      <c r="W23" s="134">
        <v>20</v>
      </c>
    </row>
    <row r="24" spans="1:23">
      <c r="A24" s="131" t="s">
        <v>538</v>
      </c>
      <c r="B24" s="132" t="s">
        <v>539</v>
      </c>
      <c r="C24" s="131">
        <v>0</v>
      </c>
      <c r="D24" s="133">
        <v>0</v>
      </c>
      <c r="E24" s="132">
        <v>0</v>
      </c>
      <c r="F24" s="132">
        <v>0</v>
      </c>
      <c r="G24" s="131">
        <v>0</v>
      </c>
      <c r="H24" s="132">
        <v>0</v>
      </c>
      <c r="I24" s="131">
        <v>0</v>
      </c>
      <c r="J24" s="133">
        <v>0</v>
      </c>
      <c r="K24" s="132">
        <v>0</v>
      </c>
      <c r="L24" s="132">
        <v>0</v>
      </c>
      <c r="M24" s="131">
        <v>0</v>
      </c>
      <c r="N24" s="133">
        <v>0</v>
      </c>
      <c r="O24" s="132">
        <v>0</v>
      </c>
      <c r="P24" s="132">
        <v>2</v>
      </c>
      <c r="Q24" s="131">
        <v>0</v>
      </c>
      <c r="R24" s="133">
        <v>0</v>
      </c>
      <c r="S24" s="132">
        <v>0</v>
      </c>
      <c r="T24" s="132">
        <v>0</v>
      </c>
      <c r="U24" s="131">
        <v>0</v>
      </c>
      <c r="V24" s="132">
        <v>2</v>
      </c>
      <c r="W24" s="134">
        <v>2</v>
      </c>
    </row>
    <row r="25" spans="1:23">
      <c r="A25" s="131" t="s">
        <v>540</v>
      </c>
      <c r="B25" s="132" t="s">
        <v>541</v>
      </c>
      <c r="C25" s="131">
        <v>0</v>
      </c>
      <c r="D25" s="133">
        <v>0</v>
      </c>
      <c r="E25" s="132">
        <v>0</v>
      </c>
      <c r="F25" s="132">
        <v>0</v>
      </c>
      <c r="G25" s="131">
        <v>0</v>
      </c>
      <c r="H25" s="132">
        <v>0</v>
      </c>
      <c r="I25" s="131">
        <v>0</v>
      </c>
      <c r="J25" s="133">
        <v>0</v>
      </c>
      <c r="K25" s="132">
        <v>1</v>
      </c>
      <c r="L25" s="132">
        <v>3</v>
      </c>
      <c r="M25" s="131">
        <v>0</v>
      </c>
      <c r="N25" s="133">
        <v>0</v>
      </c>
      <c r="O25" s="132">
        <v>6</v>
      </c>
      <c r="P25" s="132">
        <v>9</v>
      </c>
      <c r="Q25" s="131">
        <v>0</v>
      </c>
      <c r="R25" s="133">
        <v>0</v>
      </c>
      <c r="S25" s="132">
        <v>0</v>
      </c>
      <c r="T25" s="132">
        <v>0</v>
      </c>
      <c r="U25" s="131">
        <v>7</v>
      </c>
      <c r="V25" s="132">
        <v>12</v>
      </c>
      <c r="W25" s="134">
        <v>19</v>
      </c>
    </row>
    <row r="26" spans="1:23">
      <c r="A26" s="131" t="s">
        <v>542</v>
      </c>
      <c r="B26" s="132" t="s">
        <v>543</v>
      </c>
      <c r="C26" s="131">
        <v>0</v>
      </c>
      <c r="D26" s="133">
        <v>0</v>
      </c>
      <c r="E26" s="132">
        <v>0</v>
      </c>
      <c r="F26" s="132">
        <v>0</v>
      </c>
      <c r="G26" s="131">
        <v>0</v>
      </c>
      <c r="H26" s="132">
        <v>0</v>
      </c>
      <c r="I26" s="131">
        <v>0</v>
      </c>
      <c r="J26" s="133">
        <v>0</v>
      </c>
      <c r="K26" s="132">
        <v>0</v>
      </c>
      <c r="L26" s="132">
        <v>0</v>
      </c>
      <c r="M26" s="131">
        <v>0</v>
      </c>
      <c r="N26" s="133">
        <v>0</v>
      </c>
      <c r="O26" s="132">
        <v>14</v>
      </c>
      <c r="P26" s="132">
        <v>9</v>
      </c>
      <c r="Q26" s="131">
        <v>0</v>
      </c>
      <c r="R26" s="133">
        <v>0</v>
      </c>
      <c r="S26" s="132">
        <v>0</v>
      </c>
      <c r="T26" s="132">
        <v>0</v>
      </c>
      <c r="U26" s="131">
        <v>14</v>
      </c>
      <c r="V26" s="132">
        <v>9</v>
      </c>
      <c r="W26" s="134">
        <v>23</v>
      </c>
    </row>
    <row r="27" spans="1:23">
      <c r="A27" s="131" t="s">
        <v>544</v>
      </c>
      <c r="B27" s="132" t="s">
        <v>545</v>
      </c>
      <c r="C27" s="131">
        <v>0</v>
      </c>
      <c r="D27" s="133">
        <v>0</v>
      </c>
      <c r="E27" s="132">
        <v>0</v>
      </c>
      <c r="F27" s="132">
        <v>0</v>
      </c>
      <c r="G27" s="131">
        <v>0</v>
      </c>
      <c r="H27" s="132">
        <v>0</v>
      </c>
      <c r="I27" s="131">
        <v>0</v>
      </c>
      <c r="J27" s="133">
        <v>0</v>
      </c>
      <c r="K27" s="132">
        <v>1</v>
      </c>
      <c r="L27" s="132">
        <v>1</v>
      </c>
      <c r="M27" s="131">
        <v>0</v>
      </c>
      <c r="N27" s="133">
        <v>0</v>
      </c>
      <c r="O27" s="132">
        <v>1</v>
      </c>
      <c r="P27" s="132">
        <v>2</v>
      </c>
      <c r="Q27" s="131">
        <v>0</v>
      </c>
      <c r="R27" s="133">
        <v>0</v>
      </c>
      <c r="S27" s="132">
        <v>0</v>
      </c>
      <c r="T27" s="132">
        <v>0</v>
      </c>
      <c r="U27" s="131">
        <v>2</v>
      </c>
      <c r="V27" s="132">
        <v>3</v>
      </c>
      <c r="W27" s="134">
        <v>5</v>
      </c>
    </row>
    <row r="28" spans="1:23">
      <c r="A28" s="131" t="s">
        <v>546</v>
      </c>
      <c r="B28" s="132" t="s">
        <v>547</v>
      </c>
      <c r="C28" s="131">
        <v>0</v>
      </c>
      <c r="D28" s="133">
        <v>0</v>
      </c>
      <c r="E28" s="132">
        <v>1</v>
      </c>
      <c r="F28" s="132">
        <v>0</v>
      </c>
      <c r="G28" s="131">
        <v>0</v>
      </c>
      <c r="H28" s="132">
        <v>0</v>
      </c>
      <c r="I28" s="131">
        <v>1</v>
      </c>
      <c r="J28" s="133">
        <v>0</v>
      </c>
      <c r="K28" s="132">
        <v>0</v>
      </c>
      <c r="L28" s="132">
        <v>3</v>
      </c>
      <c r="M28" s="131">
        <v>0</v>
      </c>
      <c r="N28" s="133">
        <v>0</v>
      </c>
      <c r="O28" s="132">
        <v>22</v>
      </c>
      <c r="P28" s="132">
        <v>42</v>
      </c>
      <c r="Q28" s="131">
        <v>1</v>
      </c>
      <c r="R28" s="133">
        <v>1</v>
      </c>
      <c r="S28" s="132">
        <v>0</v>
      </c>
      <c r="T28" s="132">
        <v>1</v>
      </c>
      <c r="U28" s="131">
        <v>25</v>
      </c>
      <c r="V28" s="132">
        <v>47</v>
      </c>
      <c r="W28" s="134">
        <v>72</v>
      </c>
    </row>
    <row r="29" spans="1:23">
      <c r="A29" s="131" t="s">
        <v>548</v>
      </c>
      <c r="B29" s="132" t="s">
        <v>549</v>
      </c>
      <c r="C29" s="131">
        <v>0</v>
      </c>
      <c r="D29" s="133">
        <v>0</v>
      </c>
      <c r="E29" s="132">
        <v>0</v>
      </c>
      <c r="F29" s="132">
        <v>0</v>
      </c>
      <c r="G29" s="131">
        <v>0</v>
      </c>
      <c r="H29" s="132">
        <v>0</v>
      </c>
      <c r="I29" s="131">
        <v>0</v>
      </c>
      <c r="J29" s="133">
        <v>0</v>
      </c>
      <c r="K29" s="132">
        <v>0</v>
      </c>
      <c r="L29" s="132">
        <v>1</v>
      </c>
      <c r="M29" s="131">
        <v>0</v>
      </c>
      <c r="N29" s="133">
        <v>0</v>
      </c>
      <c r="O29" s="132">
        <v>1</v>
      </c>
      <c r="P29" s="132">
        <v>3</v>
      </c>
      <c r="Q29" s="131">
        <v>0</v>
      </c>
      <c r="R29" s="133">
        <v>0</v>
      </c>
      <c r="S29" s="132">
        <v>0</v>
      </c>
      <c r="T29" s="132">
        <v>1</v>
      </c>
      <c r="U29" s="131">
        <v>1</v>
      </c>
      <c r="V29" s="132">
        <v>5</v>
      </c>
      <c r="W29" s="134">
        <v>6</v>
      </c>
    </row>
    <row r="30" spans="1:23">
      <c r="A30" s="131" t="s">
        <v>550</v>
      </c>
      <c r="B30" s="132" t="s">
        <v>551</v>
      </c>
      <c r="C30" s="131">
        <v>0</v>
      </c>
      <c r="D30" s="133">
        <v>0</v>
      </c>
      <c r="E30" s="132">
        <v>0</v>
      </c>
      <c r="F30" s="132">
        <v>0</v>
      </c>
      <c r="G30" s="131">
        <v>0</v>
      </c>
      <c r="H30" s="132">
        <v>0</v>
      </c>
      <c r="I30" s="131">
        <v>0</v>
      </c>
      <c r="J30" s="133">
        <v>0</v>
      </c>
      <c r="K30" s="132">
        <v>1</v>
      </c>
      <c r="L30" s="132">
        <v>0</v>
      </c>
      <c r="M30" s="131">
        <v>0</v>
      </c>
      <c r="N30" s="133">
        <v>0</v>
      </c>
      <c r="O30" s="132">
        <v>19</v>
      </c>
      <c r="P30" s="132">
        <v>26</v>
      </c>
      <c r="Q30" s="131">
        <v>0</v>
      </c>
      <c r="R30" s="133">
        <v>1</v>
      </c>
      <c r="S30" s="132">
        <v>1</v>
      </c>
      <c r="T30" s="132">
        <v>0</v>
      </c>
      <c r="U30" s="131">
        <v>21</v>
      </c>
      <c r="V30" s="132">
        <v>27</v>
      </c>
      <c r="W30" s="134">
        <v>48</v>
      </c>
    </row>
    <row r="31" spans="1:23">
      <c r="A31" s="131" t="s">
        <v>552</v>
      </c>
      <c r="B31" s="132" t="s">
        <v>553</v>
      </c>
      <c r="C31" s="131">
        <v>0</v>
      </c>
      <c r="D31" s="133">
        <v>0</v>
      </c>
      <c r="E31" s="132">
        <v>0</v>
      </c>
      <c r="F31" s="132">
        <v>1</v>
      </c>
      <c r="G31" s="131">
        <v>1</v>
      </c>
      <c r="H31" s="132">
        <v>0</v>
      </c>
      <c r="I31" s="131">
        <v>1</v>
      </c>
      <c r="J31" s="133">
        <v>0</v>
      </c>
      <c r="K31" s="132">
        <v>4</v>
      </c>
      <c r="L31" s="132">
        <v>4</v>
      </c>
      <c r="M31" s="131">
        <v>0</v>
      </c>
      <c r="N31" s="133">
        <v>0</v>
      </c>
      <c r="O31" s="132">
        <v>67</v>
      </c>
      <c r="P31" s="132">
        <v>61</v>
      </c>
      <c r="Q31" s="131">
        <v>5</v>
      </c>
      <c r="R31" s="133">
        <v>1</v>
      </c>
      <c r="S31" s="132">
        <v>0</v>
      </c>
      <c r="T31" s="132">
        <v>3</v>
      </c>
      <c r="U31" s="131">
        <v>78</v>
      </c>
      <c r="V31" s="132">
        <v>70</v>
      </c>
      <c r="W31" s="134">
        <v>148</v>
      </c>
    </row>
    <row r="32" spans="1:23">
      <c r="A32" s="131" t="s">
        <v>554</v>
      </c>
      <c r="B32" s="132" t="s">
        <v>555</v>
      </c>
      <c r="C32" s="131">
        <v>0</v>
      </c>
      <c r="D32" s="133">
        <v>0</v>
      </c>
      <c r="E32" s="132">
        <v>1</v>
      </c>
      <c r="F32" s="132">
        <v>1</v>
      </c>
      <c r="G32" s="131">
        <v>0</v>
      </c>
      <c r="H32" s="132">
        <v>0</v>
      </c>
      <c r="I32" s="131">
        <v>0</v>
      </c>
      <c r="J32" s="133">
        <v>0</v>
      </c>
      <c r="K32" s="132">
        <v>1</v>
      </c>
      <c r="L32" s="132">
        <v>2</v>
      </c>
      <c r="M32" s="131">
        <v>0</v>
      </c>
      <c r="N32" s="133">
        <v>0</v>
      </c>
      <c r="O32" s="132">
        <v>30</v>
      </c>
      <c r="P32" s="132">
        <v>24</v>
      </c>
      <c r="Q32" s="131">
        <v>0</v>
      </c>
      <c r="R32" s="133">
        <v>0</v>
      </c>
      <c r="S32" s="132">
        <v>0</v>
      </c>
      <c r="T32" s="132">
        <v>0</v>
      </c>
      <c r="U32" s="131">
        <v>32</v>
      </c>
      <c r="V32" s="132">
        <v>27</v>
      </c>
      <c r="W32" s="134">
        <v>59</v>
      </c>
    </row>
    <row r="33" spans="1:23">
      <c r="A33" s="131" t="s">
        <v>556</v>
      </c>
      <c r="B33" s="132" t="s">
        <v>557</v>
      </c>
      <c r="C33" s="131">
        <v>0</v>
      </c>
      <c r="D33" s="133">
        <v>0</v>
      </c>
      <c r="E33" s="132">
        <v>0</v>
      </c>
      <c r="F33" s="132">
        <v>0</v>
      </c>
      <c r="G33" s="131">
        <v>0</v>
      </c>
      <c r="H33" s="132">
        <v>0</v>
      </c>
      <c r="I33" s="131">
        <v>0</v>
      </c>
      <c r="J33" s="133">
        <v>0</v>
      </c>
      <c r="K33" s="132">
        <v>0</v>
      </c>
      <c r="L33" s="132">
        <v>0</v>
      </c>
      <c r="M33" s="131">
        <v>0</v>
      </c>
      <c r="N33" s="133">
        <v>0</v>
      </c>
      <c r="O33" s="132">
        <v>1</v>
      </c>
      <c r="P33" s="132">
        <v>2</v>
      </c>
      <c r="Q33" s="131">
        <v>0</v>
      </c>
      <c r="R33" s="133">
        <v>0</v>
      </c>
      <c r="S33" s="132">
        <v>0</v>
      </c>
      <c r="T33" s="132">
        <v>0</v>
      </c>
      <c r="U33" s="131">
        <v>1</v>
      </c>
      <c r="V33" s="132">
        <v>2</v>
      </c>
      <c r="W33" s="134">
        <v>3</v>
      </c>
    </row>
    <row r="34" spans="1:23">
      <c r="A34" s="131" t="s">
        <v>558</v>
      </c>
      <c r="B34" s="132" t="s">
        <v>559</v>
      </c>
      <c r="C34" s="131">
        <v>0</v>
      </c>
      <c r="D34" s="133">
        <v>0</v>
      </c>
      <c r="E34" s="132">
        <v>0</v>
      </c>
      <c r="F34" s="132">
        <v>0</v>
      </c>
      <c r="G34" s="131">
        <v>0</v>
      </c>
      <c r="H34" s="132">
        <v>0</v>
      </c>
      <c r="I34" s="131">
        <v>0</v>
      </c>
      <c r="J34" s="133">
        <v>0</v>
      </c>
      <c r="K34" s="132">
        <v>1</v>
      </c>
      <c r="L34" s="132">
        <v>0</v>
      </c>
      <c r="M34" s="131">
        <v>0</v>
      </c>
      <c r="N34" s="133">
        <v>0</v>
      </c>
      <c r="O34" s="132">
        <v>0</v>
      </c>
      <c r="P34" s="132">
        <v>1</v>
      </c>
      <c r="Q34" s="131">
        <v>0</v>
      </c>
      <c r="R34" s="133">
        <v>0</v>
      </c>
      <c r="S34" s="132">
        <v>0</v>
      </c>
      <c r="T34" s="132">
        <v>0</v>
      </c>
      <c r="U34" s="131">
        <v>1</v>
      </c>
      <c r="V34" s="132">
        <v>1</v>
      </c>
      <c r="W34" s="134">
        <v>2</v>
      </c>
    </row>
    <row r="35" spans="1:23">
      <c r="A35" s="131" t="s">
        <v>560</v>
      </c>
      <c r="B35" s="132" t="s">
        <v>561</v>
      </c>
      <c r="C35" s="131">
        <v>0</v>
      </c>
      <c r="D35" s="133">
        <v>0</v>
      </c>
      <c r="E35" s="132">
        <v>0</v>
      </c>
      <c r="F35" s="132">
        <v>1</v>
      </c>
      <c r="G35" s="131">
        <v>0</v>
      </c>
      <c r="H35" s="132">
        <v>0</v>
      </c>
      <c r="I35" s="131">
        <v>0</v>
      </c>
      <c r="J35" s="133">
        <v>0</v>
      </c>
      <c r="K35" s="132">
        <v>0</v>
      </c>
      <c r="L35" s="132">
        <v>0</v>
      </c>
      <c r="M35" s="131">
        <v>0</v>
      </c>
      <c r="N35" s="133">
        <v>0</v>
      </c>
      <c r="O35" s="132">
        <v>0</v>
      </c>
      <c r="P35" s="132">
        <v>0</v>
      </c>
      <c r="Q35" s="131">
        <v>0</v>
      </c>
      <c r="R35" s="133">
        <v>0</v>
      </c>
      <c r="S35" s="132">
        <v>0</v>
      </c>
      <c r="T35" s="132">
        <v>0</v>
      </c>
      <c r="U35" s="131">
        <v>0</v>
      </c>
      <c r="V35" s="132">
        <v>1</v>
      </c>
      <c r="W35" s="134">
        <v>1</v>
      </c>
    </row>
    <row r="36" spans="1:23">
      <c r="A36" s="131" t="s">
        <v>562</v>
      </c>
      <c r="B36" s="132" t="s">
        <v>563</v>
      </c>
      <c r="C36" s="131">
        <v>0</v>
      </c>
      <c r="D36" s="133">
        <v>0</v>
      </c>
      <c r="E36" s="132">
        <v>1</v>
      </c>
      <c r="F36" s="132">
        <v>0</v>
      </c>
      <c r="G36" s="131">
        <v>0</v>
      </c>
      <c r="H36" s="132">
        <v>0</v>
      </c>
      <c r="I36" s="131">
        <v>1</v>
      </c>
      <c r="J36" s="133">
        <v>1</v>
      </c>
      <c r="K36" s="132">
        <v>0</v>
      </c>
      <c r="L36" s="132">
        <v>0</v>
      </c>
      <c r="M36" s="131">
        <v>0</v>
      </c>
      <c r="N36" s="133">
        <v>0</v>
      </c>
      <c r="O36" s="132">
        <v>4</v>
      </c>
      <c r="P36" s="132">
        <v>6</v>
      </c>
      <c r="Q36" s="131">
        <v>0</v>
      </c>
      <c r="R36" s="133">
        <v>0</v>
      </c>
      <c r="S36" s="132">
        <v>0</v>
      </c>
      <c r="T36" s="132">
        <v>0</v>
      </c>
      <c r="U36" s="131">
        <v>6</v>
      </c>
      <c r="V36" s="132">
        <v>7</v>
      </c>
      <c r="W36" s="134">
        <v>13</v>
      </c>
    </row>
    <row r="37" spans="1:23">
      <c r="A37" s="131" t="s">
        <v>564</v>
      </c>
      <c r="B37" s="132" t="s">
        <v>565</v>
      </c>
      <c r="C37" s="131">
        <v>0</v>
      </c>
      <c r="D37" s="133">
        <v>0</v>
      </c>
      <c r="E37" s="132">
        <v>0</v>
      </c>
      <c r="F37" s="132">
        <v>0</v>
      </c>
      <c r="G37" s="131">
        <v>0</v>
      </c>
      <c r="H37" s="132">
        <v>0</v>
      </c>
      <c r="I37" s="131">
        <v>0</v>
      </c>
      <c r="J37" s="133">
        <v>0</v>
      </c>
      <c r="K37" s="132">
        <v>1</v>
      </c>
      <c r="L37" s="132">
        <v>2</v>
      </c>
      <c r="M37" s="131">
        <v>0</v>
      </c>
      <c r="N37" s="133">
        <v>0</v>
      </c>
      <c r="O37" s="132">
        <v>0</v>
      </c>
      <c r="P37" s="132">
        <v>1</v>
      </c>
      <c r="Q37" s="131">
        <v>0</v>
      </c>
      <c r="R37" s="133">
        <v>0</v>
      </c>
      <c r="S37" s="132">
        <v>0</v>
      </c>
      <c r="T37" s="132">
        <v>0</v>
      </c>
      <c r="U37" s="131">
        <v>1</v>
      </c>
      <c r="V37" s="132">
        <v>3</v>
      </c>
      <c r="W37" s="134">
        <v>4</v>
      </c>
    </row>
    <row r="38" spans="1:23">
      <c r="A38" s="131" t="s">
        <v>566</v>
      </c>
      <c r="B38" s="132" t="s">
        <v>567</v>
      </c>
      <c r="C38" s="131">
        <v>0</v>
      </c>
      <c r="D38" s="133">
        <v>0</v>
      </c>
      <c r="E38" s="132">
        <v>0</v>
      </c>
      <c r="F38" s="132">
        <v>0</v>
      </c>
      <c r="G38" s="131">
        <v>0</v>
      </c>
      <c r="H38" s="132">
        <v>0</v>
      </c>
      <c r="I38" s="131">
        <v>0</v>
      </c>
      <c r="J38" s="133">
        <v>0</v>
      </c>
      <c r="K38" s="132">
        <v>0</v>
      </c>
      <c r="L38" s="132">
        <v>0</v>
      </c>
      <c r="M38" s="131">
        <v>0</v>
      </c>
      <c r="N38" s="133">
        <v>0</v>
      </c>
      <c r="O38" s="132">
        <v>8</v>
      </c>
      <c r="P38" s="132">
        <v>19</v>
      </c>
      <c r="Q38" s="131">
        <v>0</v>
      </c>
      <c r="R38" s="133">
        <v>0</v>
      </c>
      <c r="S38" s="132">
        <v>0</v>
      </c>
      <c r="T38" s="132">
        <v>0</v>
      </c>
      <c r="U38" s="131">
        <v>8</v>
      </c>
      <c r="V38" s="132">
        <v>19</v>
      </c>
      <c r="W38" s="134">
        <v>27</v>
      </c>
    </row>
    <row r="39" spans="1:23">
      <c r="A39" s="131" t="s">
        <v>568</v>
      </c>
      <c r="B39" s="132" t="s">
        <v>569</v>
      </c>
      <c r="C39" s="131">
        <v>0</v>
      </c>
      <c r="D39" s="133">
        <v>0</v>
      </c>
      <c r="E39" s="132">
        <v>0</v>
      </c>
      <c r="F39" s="132">
        <v>0</v>
      </c>
      <c r="G39" s="131">
        <v>0</v>
      </c>
      <c r="H39" s="132">
        <v>0</v>
      </c>
      <c r="I39" s="131">
        <v>0</v>
      </c>
      <c r="J39" s="133">
        <v>0</v>
      </c>
      <c r="K39" s="132">
        <v>0</v>
      </c>
      <c r="L39" s="132">
        <v>0</v>
      </c>
      <c r="M39" s="131">
        <v>0</v>
      </c>
      <c r="N39" s="133">
        <v>0</v>
      </c>
      <c r="O39" s="132">
        <v>6</v>
      </c>
      <c r="P39" s="132">
        <v>1</v>
      </c>
      <c r="Q39" s="131">
        <v>0</v>
      </c>
      <c r="R39" s="133">
        <v>0</v>
      </c>
      <c r="S39" s="132">
        <v>1</v>
      </c>
      <c r="T39" s="132">
        <v>0</v>
      </c>
      <c r="U39" s="131">
        <v>7</v>
      </c>
      <c r="V39" s="132">
        <v>1</v>
      </c>
      <c r="W39" s="134">
        <v>8</v>
      </c>
    </row>
    <row r="40" spans="1:23">
      <c r="A40" s="131" t="s">
        <v>570</v>
      </c>
      <c r="B40" s="132" t="s">
        <v>571</v>
      </c>
      <c r="C40" s="131">
        <v>0</v>
      </c>
      <c r="D40" s="133">
        <v>0</v>
      </c>
      <c r="E40" s="132">
        <v>0</v>
      </c>
      <c r="F40" s="132">
        <v>0</v>
      </c>
      <c r="G40" s="131">
        <v>0</v>
      </c>
      <c r="H40" s="132">
        <v>0</v>
      </c>
      <c r="I40" s="131">
        <v>0</v>
      </c>
      <c r="J40" s="133">
        <v>0</v>
      </c>
      <c r="K40" s="132">
        <v>1</v>
      </c>
      <c r="L40" s="132">
        <v>0</v>
      </c>
      <c r="M40" s="131">
        <v>0</v>
      </c>
      <c r="N40" s="133">
        <v>0</v>
      </c>
      <c r="O40" s="132">
        <v>2</v>
      </c>
      <c r="P40" s="132">
        <v>0</v>
      </c>
      <c r="Q40" s="131">
        <v>0</v>
      </c>
      <c r="R40" s="133">
        <v>0</v>
      </c>
      <c r="S40" s="132">
        <v>0</v>
      </c>
      <c r="T40" s="132">
        <v>0</v>
      </c>
      <c r="U40" s="131">
        <v>3</v>
      </c>
      <c r="V40" s="132">
        <v>0</v>
      </c>
      <c r="W40" s="134">
        <v>3</v>
      </c>
    </row>
    <row r="41" spans="1:23">
      <c r="A41" s="131" t="s">
        <v>572</v>
      </c>
      <c r="B41" s="132" t="s">
        <v>573</v>
      </c>
      <c r="C41" s="131">
        <v>0</v>
      </c>
      <c r="D41" s="133">
        <v>0</v>
      </c>
      <c r="E41" s="132">
        <v>0</v>
      </c>
      <c r="F41" s="132">
        <v>0</v>
      </c>
      <c r="G41" s="131">
        <v>0</v>
      </c>
      <c r="H41" s="132">
        <v>0</v>
      </c>
      <c r="I41" s="131">
        <v>0</v>
      </c>
      <c r="J41" s="133">
        <v>0</v>
      </c>
      <c r="K41" s="132">
        <v>1</v>
      </c>
      <c r="L41" s="132">
        <v>0</v>
      </c>
      <c r="M41" s="131">
        <v>0</v>
      </c>
      <c r="N41" s="133">
        <v>0</v>
      </c>
      <c r="O41" s="132">
        <v>0</v>
      </c>
      <c r="P41" s="132">
        <v>0</v>
      </c>
      <c r="Q41" s="131">
        <v>0</v>
      </c>
      <c r="R41" s="133">
        <v>0</v>
      </c>
      <c r="S41" s="132">
        <v>0</v>
      </c>
      <c r="T41" s="132">
        <v>0</v>
      </c>
      <c r="U41" s="131">
        <v>1</v>
      </c>
      <c r="V41" s="132">
        <v>0</v>
      </c>
      <c r="W41" s="134">
        <v>1</v>
      </c>
    </row>
    <row r="42" spans="1:23">
      <c r="A42" s="131" t="s">
        <v>574</v>
      </c>
      <c r="B42" s="132" t="s">
        <v>575</v>
      </c>
      <c r="C42" s="131">
        <v>0</v>
      </c>
      <c r="D42" s="133">
        <v>0</v>
      </c>
      <c r="E42" s="132">
        <v>0</v>
      </c>
      <c r="F42" s="132">
        <v>0</v>
      </c>
      <c r="G42" s="131">
        <v>0</v>
      </c>
      <c r="H42" s="132">
        <v>0</v>
      </c>
      <c r="I42" s="131">
        <v>0</v>
      </c>
      <c r="J42" s="133">
        <v>0</v>
      </c>
      <c r="K42" s="132">
        <v>0</v>
      </c>
      <c r="L42" s="132">
        <v>0</v>
      </c>
      <c r="M42" s="131">
        <v>0</v>
      </c>
      <c r="N42" s="133">
        <v>0</v>
      </c>
      <c r="O42" s="132">
        <v>1</v>
      </c>
      <c r="P42" s="132">
        <v>5</v>
      </c>
      <c r="Q42" s="131">
        <v>0</v>
      </c>
      <c r="R42" s="133">
        <v>1</v>
      </c>
      <c r="S42" s="132">
        <v>0</v>
      </c>
      <c r="T42" s="132">
        <v>0</v>
      </c>
      <c r="U42" s="131">
        <v>1</v>
      </c>
      <c r="V42" s="132">
        <v>6</v>
      </c>
      <c r="W42" s="134">
        <v>7</v>
      </c>
    </row>
    <row r="43" spans="1:23">
      <c r="A43" s="131" t="s">
        <v>576</v>
      </c>
      <c r="B43" s="132" t="s">
        <v>577</v>
      </c>
      <c r="C43" s="131">
        <v>0</v>
      </c>
      <c r="D43" s="133">
        <v>0</v>
      </c>
      <c r="E43" s="132">
        <v>0</v>
      </c>
      <c r="F43" s="132">
        <v>0</v>
      </c>
      <c r="G43" s="131">
        <v>0</v>
      </c>
      <c r="H43" s="132">
        <v>0</v>
      </c>
      <c r="I43" s="131">
        <v>0</v>
      </c>
      <c r="J43" s="133">
        <v>0</v>
      </c>
      <c r="K43" s="132">
        <v>1</v>
      </c>
      <c r="L43" s="132">
        <v>1</v>
      </c>
      <c r="M43" s="131">
        <v>0</v>
      </c>
      <c r="N43" s="133">
        <v>0</v>
      </c>
      <c r="O43" s="132">
        <v>0</v>
      </c>
      <c r="P43" s="132">
        <v>0</v>
      </c>
      <c r="Q43" s="131">
        <v>0</v>
      </c>
      <c r="R43" s="133">
        <v>0</v>
      </c>
      <c r="S43" s="132">
        <v>0</v>
      </c>
      <c r="T43" s="132">
        <v>0</v>
      </c>
      <c r="U43" s="131">
        <v>1</v>
      </c>
      <c r="V43" s="132">
        <v>1</v>
      </c>
      <c r="W43" s="134">
        <v>2</v>
      </c>
    </row>
    <row r="44" spans="1:23">
      <c r="A44" s="131" t="s">
        <v>578</v>
      </c>
      <c r="B44" s="132" t="s">
        <v>579</v>
      </c>
      <c r="C44" s="131">
        <v>0</v>
      </c>
      <c r="D44" s="133">
        <v>0</v>
      </c>
      <c r="E44" s="132">
        <v>0</v>
      </c>
      <c r="F44" s="132">
        <v>0</v>
      </c>
      <c r="G44" s="131">
        <v>0</v>
      </c>
      <c r="H44" s="132">
        <v>0</v>
      </c>
      <c r="I44" s="131">
        <v>1</v>
      </c>
      <c r="J44" s="133">
        <v>0</v>
      </c>
      <c r="K44" s="132">
        <v>0</v>
      </c>
      <c r="L44" s="132">
        <v>0</v>
      </c>
      <c r="M44" s="131">
        <v>0</v>
      </c>
      <c r="N44" s="133">
        <v>0</v>
      </c>
      <c r="O44" s="132">
        <v>4</v>
      </c>
      <c r="P44" s="132">
        <v>4</v>
      </c>
      <c r="Q44" s="131">
        <v>0</v>
      </c>
      <c r="R44" s="133">
        <v>0</v>
      </c>
      <c r="S44" s="132">
        <v>1</v>
      </c>
      <c r="T44" s="132">
        <v>0</v>
      </c>
      <c r="U44" s="131">
        <v>6</v>
      </c>
      <c r="V44" s="132">
        <v>4</v>
      </c>
      <c r="W44" s="134">
        <v>10</v>
      </c>
    </row>
    <row r="45" spans="1:23">
      <c r="A45" s="131" t="s">
        <v>580</v>
      </c>
      <c r="B45" s="132" t="s">
        <v>581</v>
      </c>
      <c r="C45" s="131">
        <v>0</v>
      </c>
      <c r="D45" s="133">
        <v>0</v>
      </c>
      <c r="E45" s="132">
        <v>5</v>
      </c>
      <c r="F45" s="132">
        <v>7</v>
      </c>
      <c r="G45" s="131">
        <v>1</v>
      </c>
      <c r="H45" s="132">
        <v>2</v>
      </c>
      <c r="I45" s="131">
        <v>1</v>
      </c>
      <c r="J45" s="133">
        <v>3</v>
      </c>
      <c r="K45" s="132">
        <v>6</v>
      </c>
      <c r="L45" s="132">
        <v>17</v>
      </c>
      <c r="M45" s="131">
        <v>1</v>
      </c>
      <c r="N45" s="133">
        <v>1</v>
      </c>
      <c r="O45" s="132">
        <v>76</v>
      </c>
      <c r="P45" s="132">
        <v>66</v>
      </c>
      <c r="Q45" s="131">
        <v>3</v>
      </c>
      <c r="R45" s="133">
        <v>7</v>
      </c>
      <c r="S45" s="132">
        <v>1</v>
      </c>
      <c r="T45" s="132">
        <v>0</v>
      </c>
      <c r="U45" s="131">
        <v>94</v>
      </c>
      <c r="V45" s="132">
        <v>103</v>
      </c>
      <c r="W45" s="134">
        <v>197</v>
      </c>
    </row>
    <row r="46" spans="1:23">
      <c r="A46" s="131" t="s">
        <v>582</v>
      </c>
      <c r="B46" s="132" t="s">
        <v>583</v>
      </c>
      <c r="C46" s="131">
        <v>0</v>
      </c>
      <c r="D46" s="133">
        <v>0</v>
      </c>
      <c r="E46" s="132">
        <v>0</v>
      </c>
      <c r="F46" s="132">
        <v>0</v>
      </c>
      <c r="G46" s="131">
        <v>0</v>
      </c>
      <c r="H46" s="132">
        <v>0</v>
      </c>
      <c r="I46" s="131">
        <v>0</v>
      </c>
      <c r="J46" s="133">
        <v>0</v>
      </c>
      <c r="K46" s="132">
        <v>0</v>
      </c>
      <c r="L46" s="132">
        <v>0</v>
      </c>
      <c r="M46" s="131">
        <v>0</v>
      </c>
      <c r="N46" s="133">
        <v>0</v>
      </c>
      <c r="O46" s="132">
        <v>1</v>
      </c>
      <c r="P46" s="132">
        <v>2</v>
      </c>
      <c r="Q46" s="131">
        <v>0</v>
      </c>
      <c r="R46" s="133">
        <v>0</v>
      </c>
      <c r="S46" s="132">
        <v>0</v>
      </c>
      <c r="T46" s="132">
        <v>0</v>
      </c>
      <c r="U46" s="131">
        <v>1</v>
      </c>
      <c r="V46" s="132">
        <v>2</v>
      </c>
      <c r="W46" s="134">
        <v>3</v>
      </c>
    </row>
    <row r="47" spans="1:23">
      <c r="A47" s="131" t="s">
        <v>584</v>
      </c>
      <c r="B47" s="132" t="s">
        <v>585</v>
      </c>
      <c r="C47" s="131">
        <v>0</v>
      </c>
      <c r="D47" s="133">
        <v>0</v>
      </c>
      <c r="E47" s="132">
        <v>0</v>
      </c>
      <c r="F47" s="132">
        <v>0</v>
      </c>
      <c r="G47" s="131">
        <v>0</v>
      </c>
      <c r="H47" s="132">
        <v>0</v>
      </c>
      <c r="I47" s="131">
        <v>0</v>
      </c>
      <c r="J47" s="133">
        <v>0</v>
      </c>
      <c r="K47" s="132">
        <v>0</v>
      </c>
      <c r="L47" s="132">
        <v>0</v>
      </c>
      <c r="M47" s="131">
        <v>0</v>
      </c>
      <c r="N47" s="133">
        <v>0</v>
      </c>
      <c r="O47" s="132">
        <v>0</v>
      </c>
      <c r="P47" s="132">
        <v>2</v>
      </c>
      <c r="Q47" s="131">
        <v>0</v>
      </c>
      <c r="R47" s="133">
        <v>0</v>
      </c>
      <c r="S47" s="132">
        <v>0</v>
      </c>
      <c r="T47" s="132">
        <v>0</v>
      </c>
      <c r="U47" s="131">
        <v>0</v>
      </c>
      <c r="V47" s="132">
        <v>2</v>
      </c>
      <c r="W47" s="134">
        <v>2</v>
      </c>
    </row>
    <row r="48" spans="1:23">
      <c r="A48" s="131" t="s">
        <v>586</v>
      </c>
      <c r="B48" s="132" t="s">
        <v>587</v>
      </c>
      <c r="C48" s="131">
        <v>0</v>
      </c>
      <c r="D48" s="133">
        <v>0</v>
      </c>
      <c r="E48" s="132">
        <v>0</v>
      </c>
      <c r="F48" s="132">
        <v>0</v>
      </c>
      <c r="G48" s="131">
        <v>0</v>
      </c>
      <c r="H48" s="132">
        <v>0</v>
      </c>
      <c r="I48" s="131">
        <v>0</v>
      </c>
      <c r="J48" s="133">
        <v>0</v>
      </c>
      <c r="K48" s="132">
        <v>0</v>
      </c>
      <c r="L48" s="132">
        <v>1</v>
      </c>
      <c r="M48" s="131">
        <v>0</v>
      </c>
      <c r="N48" s="133">
        <v>0</v>
      </c>
      <c r="O48" s="132">
        <v>0</v>
      </c>
      <c r="P48" s="132">
        <v>3</v>
      </c>
      <c r="Q48" s="131">
        <v>0</v>
      </c>
      <c r="R48" s="133">
        <v>0</v>
      </c>
      <c r="S48" s="132">
        <v>0</v>
      </c>
      <c r="T48" s="132">
        <v>0</v>
      </c>
      <c r="U48" s="131">
        <v>0</v>
      </c>
      <c r="V48" s="132">
        <v>4</v>
      </c>
      <c r="W48" s="134">
        <v>4</v>
      </c>
    </row>
    <row r="49" spans="1:23">
      <c r="A49" s="127" t="s">
        <v>588</v>
      </c>
      <c r="B49" s="128"/>
      <c r="C49" s="127">
        <v>0</v>
      </c>
      <c r="D49" s="129">
        <v>0</v>
      </c>
      <c r="E49" s="128">
        <v>1</v>
      </c>
      <c r="F49" s="128">
        <v>0</v>
      </c>
      <c r="G49" s="127">
        <v>0</v>
      </c>
      <c r="H49" s="128">
        <v>0</v>
      </c>
      <c r="I49" s="127">
        <v>0</v>
      </c>
      <c r="J49" s="129">
        <v>0</v>
      </c>
      <c r="K49" s="128">
        <v>4</v>
      </c>
      <c r="L49" s="128">
        <v>3</v>
      </c>
      <c r="M49" s="127">
        <v>0</v>
      </c>
      <c r="N49" s="129">
        <v>0</v>
      </c>
      <c r="O49" s="128">
        <v>16</v>
      </c>
      <c r="P49" s="128">
        <v>15</v>
      </c>
      <c r="Q49" s="127">
        <v>2</v>
      </c>
      <c r="R49" s="129">
        <v>0</v>
      </c>
      <c r="S49" s="128">
        <v>0</v>
      </c>
      <c r="T49" s="128">
        <v>0</v>
      </c>
      <c r="U49" s="127">
        <v>23</v>
      </c>
      <c r="V49" s="128">
        <v>18</v>
      </c>
      <c r="W49" s="130">
        <v>41</v>
      </c>
    </row>
    <row r="50" spans="1:23">
      <c r="A50" s="131" t="s">
        <v>589</v>
      </c>
      <c r="B50" s="132" t="s">
        <v>590</v>
      </c>
      <c r="C50" s="131">
        <v>0</v>
      </c>
      <c r="D50" s="133">
        <v>0</v>
      </c>
      <c r="E50" s="132">
        <v>0</v>
      </c>
      <c r="F50" s="132">
        <v>0</v>
      </c>
      <c r="G50" s="131">
        <v>0</v>
      </c>
      <c r="H50" s="132">
        <v>0</v>
      </c>
      <c r="I50" s="131">
        <v>0</v>
      </c>
      <c r="J50" s="133">
        <v>0</v>
      </c>
      <c r="K50" s="132">
        <v>0</v>
      </c>
      <c r="L50" s="132">
        <v>0</v>
      </c>
      <c r="M50" s="131">
        <v>0</v>
      </c>
      <c r="N50" s="133">
        <v>0</v>
      </c>
      <c r="O50" s="132">
        <v>1</v>
      </c>
      <c r="P50" s="132">
        <v>2</v>
      </c>
      <c r="Q50" s="131">
        <v>0</v>
      </c>
      <c r="R50" s="133">
        <v>0</v>
      </c>
      <c r="S50" s="132">
        <v>0</v>
      </c>
      <c r="T50" s="132">
        <v>0</v>
      </c>
      <c r="U50" s="131">
        <v>1</v>
      </c>
      <c r="V50" s="132">
        <v>2</v>
      </c>
      <c r="W50" s="134">
        <v>3</v>
      </c>
    </row>
    <row r="51" spans="1:23">
      <c r="A51" s="131" t="s">
        <v>591</v>
      </c>
      <c r="B51" s="132" t="s">
        <v>592</v>
      </c>
      <c r="C51" s="131">
        <v>0</v>
      </c>
      <c r="D51" s="133">
        <v>0</v>
      </c>
      <c r="E51" s="132">
        <v>1</v>
      </c>
      <c r="F51" s="132">
        <v>0</v>
      </c>
      <c r="G51" s="131">
        <v>0</v>
      </c>
      <c r="H51" s="132">
        <v>0</v>
      </c>
      <c r="I51" s="131">
        <v>0</v>
      </c>
      <c r="J51" s="133">
        <v>0</v>
      </c>
      <c r="K51" s="132">
        <v>0</v>
      </c>
      <c r="L51" s="132">
        <v>0</v>
      </c>
      <c r="M51" s="131">
        <v>0</v>
      </c>
      <c r="N51" s="133">
        <v>0</v>
      </c>
      <c r="O51" s="132">
        <v>0</v>
      </c>
      <c r="P51" s="132">
        <v>4</v>
      </c>
      <c r="Q51" s="131">
        <v>0</v>
      </c>
      <c r="R51" s="133">
        <v>0</v>
      </c>
      <c r="S51" s="132">
        <v>0</v>
      </c>
      <c r="T51" s="132">
        <v>0</v>
      </c>
      <c r="U51" s="131">
        <v>1</v>
      </c>
      <c r="V51" s="132">
        <v>4</v>
      </c>
      <c r="W51" s="134">
        <v>5</v>
      </c>
    </row>
    <row r="52" spans="1:23">
      <c r="A52" s="131" t="s">
        <v>593</v>
      </c>
      <c r="B52" s="132" t="s">
        <v>594</v>
      </c>
      <c r="C52" s="131">
        <v>0</v>
      </c>
      <c r="D52" s="133">
        <v>0</v>
      </c>
      <c r="E52" s="132">
        <v>0</v>
      </c>
      <c r="F52" s="132">
        <v>0</v>
      </c>
      <c r="G52" s="131">
        <v>0</v>
      </c>
      <c r="H52" s="132">
        <v>0</v>
      </c>
      <c r="I52" s="131">
        <v>0</v>
      </c>
      <c r="J52" s="133">
        <v>0</v>
      </c>
      <c r="K52" s="132">
        <v>0</v>
      </c>
      <c r="L52" s="132">
        <v>0</v>
      </c>
      <c r="M52" s="131">
        <v>0</v>
      </c>
      <c r="N52" s="133">
        <v>0</v>
      </c>
      <c r="O52" s="132">
        <v>1</v>
      </c>
      <c r="P52" s="132">
        <v>1</v>
      </c>
      <c r="Q52" s="131">
        <v>0</v>
      </c>
      <c r="R52" s="133">
        <v>0</v>
      </c>
      <c r="S52" s="132">
        <v>0</v>
      </c>
      <c r="T52" s="132">
        <v>0</v>
      </c>
      <c r="U52" s="131">
        <v>1</v>
      </c>
      <c r="V52" s="132">
        <v>1</v>
      </c>
      <c r="W52" s="134">
        <v>2</v>
      </c>
    </row>
    <row r="53" spans="1:23">
      <c r="A53" s="131" t="s">
        <v>595</v>
      </c>
      <c r="B53" s="132" t="s">
        <v>596</v>
      </c>
      <c r="C53" s="131">
        <v>0</v>
      </c>
      <c r="D53" s="133">
        <v>0</v>
      </c>
      <c r="E53" s="132">
        <v>0</v>
      </c>
      <c r="F53" s="132">
        <v>0</v>
      </c>
      <c r="G53" s="131">
        <v>0</v>
      </c>
      <c r="H53" s="132">
        <v>0</v>
      </c>
      <c r="I53" s="131">
        <v>0</v>
      </c>
      <c r="J53" s="133">
        <v>0</v>
      </c>
      <c r="K53" s="132">
        <v>0</v>
      </c>
      <c r="L53" s="132">
        <v>0</v>
      </c>
      <c r="M53" s="131">
        <v>0</v>
      </c>
      <c r="N53" s="133">
        <v>0</v>
      </c>
      <c r="O53" s="132">
        <v>0</v>
      </c>
      <c r="P53" s="132">
        <v>0</v>
      </c>
      <c r="Q53" s="131">
        <v>1</v>
      </c>
      <c r="R53" s="133">
        <v>0</v>
      </c>
      <c r="S53" s="132">
        <v>0</v>
      </c>
      <c r="T53" s="132">
        <v>0</v>
      </c>
      <c r="U53" s="131">
        <v>1</v>
      </c>
      <c r="V53" s="132">
        <v>0</v>
      </c>
      <c r="W53" s="134">
        <v>1</v>
      </c>
    </row>
    <row r="54" spans="1:23">
      <c r="A54" s="131" t="s">
        <v>597</v>
      </c>
      <c r="B54" s="132" t="s">
        <v>598</v>
      </c>
      <c r="C54" s="131">
        <v>0</v>
      </c>
      <c r="D54" s="133">
        <v>0</v>
      </c>
      <c r="E54" s="132">
        <v>0</v>
      </c>
      <c r="F54" s="132">
        <v>0</v>
      </c>
      <c r="G54" s="131">
        <v>0</v>
      </c>
      <c r="H54" s="132">
        <v>0</v>
      </c>
      <c r="I54" s="131">
        <v>0</v>
      </c>
      <c r="J54" s="133">
        <v>0</v>
      </c>
      <c r="K54" s="132">
        <v>1</v>
      </c>
      <c r="L54" s="132">
        <v>1</v>
      </c>
      <c r="M54" s="131">
        <v>0</v>
      </c>
      <c r="N54" s="133">
        <v>0</v>
      </c>
      <c r="O54" s="132">
        <v>0</v>
      </c>
      <c r="P54" s="132">
        <v>3</v>
      </c>
      <c r="Q54" s="131">
        <v>0</v>
      </c>
      <c r="R54" s="133">
        <v>0</v>
      </c>
      <c r="S54" s="132">
        <v>0</v>
      </c>
      <c r="T54" s="132">
        <v>0</v>
      </c>
      <c r="U54" s="131">
        <v>1</v>
      </c>
      <c r="V54" s="132">
        <v>4</v>
      </c>
      <c r="W54" s="134">
        <v>5</v>
      </c>
    </row>
    <row r="55" spans="1:23">
      <c r="A55" s="131" t="s">
        <v>599</v>
      </c>
      <c r="B55" s="132" t="s">
        <v>600</v>
      </c>
      <c r="C55" s="131">
        <v>0</v>
      </c>
      <c r="D55" s="133">
        <v>0</v>
      </c>
      <c r="E55" s="132">
        <v>0</v>
      </c>
      <c r="F55" s="132">
        <v>0</v>
      </c>
      <c r="G55" s="131">
        <v>0</v>
      </c>
      <c r="H55" s="132">
        <v>0</v>
      </c>
      <c r="I55" s="131">
        <v>0</v>
      </c>
      <c r="J55" s="133">
        <v>0</v>
      </c>
      <c r="K55" s="132">
        <v>0</v>
      </c>
      <c r="L55" s="132">
        <v>0</v>
      </c>
      <c r="M55" s="131">
        <v>0</v>
      </c>
      <c r="N55" s="133">
        <v>0</v>
      </c>
      <c r="O55" s="132">
        <v>2</v>
      </c>
      <c r="P55" s="132">
        <v>0</v>
      </c>
      <c r="Q55" s="131">
        <v>0</v>
      </c>
      <c r="R55" s="133">
        <v>0</v>
      </c>
      <c r="S55" s="132">
        <v>0</v>
      </c>
      <c r="T55" s="132">
        <v>0</v>
      </c>
      <c r="U55" s="131">
        <v>2</v>
      </c>
      <c r="V55" s="132">
        <v>0</v>
      </c>
      <c r="W55" s="134">
        <v>2</v>
      </c>
    </row>
    <row r="56" spans="1:23">
      <c r="A56" s="131" t="s">
        <v>601</v>
      </c>
      <c r="B56" s="132" t="s">
        <v>602</v>
      </c>
      <c r="C56" s="131">
        <v>0</v>
      </c>
      <c r="D56" s="133">
        <v>0</v>
      </c>
      <c r="E56" s="132">
        <v>0</v>
      </c>
      <c r="F56" s="132">
        <v>0</v>
      </c>
      <c r="G56" s="131">
        <v>0</v>
      </c>
      <c r="H56" s="132">
        <v>0</v>
      </c>
      <c r="I56" s="131">
        <v>0</v>
      </c>
      <c r="J56" s="133">
        <v>0</v>
      </c>
      <c r="K56" s="132">
        <v>0</v>
      </c>
      <c r="L56" s="132">
        <v>0</v>
      </c>
      <c r="M56" s="131">
        <v>0</v>
      </c>
      <c r="N56" s="133">
        <v>0</v>
      </c>
      <c r="O56" s="132">
        <v>1</v>
      </c>
      <c r="P56" s="132">
        <v>0</v>
      </c>
      <c r="Q56" s="131">
        <v>0</v>
      </c>
      <c r="R56" s="133">
        <v>0</v>
      </c>
      <c r="S56" s="132">
        <v>0</v>
      </c>
      <c r="T56" s="132">
        <v>0</v>
      </c>
      <c r="U56" s="131">
        <v>1</v>
      </c>
      <c r="V56" s="132">
        <v>0</v>
      </c>
      <c r="W56" s="134">
        <v>1</v>
      </c>
    </row>
    <row r="57" spans="1:23">
      <c r="A57" s="131" t="s">
        <v>603</v>
      </c>
      <c r="B57" s="132" t="s">
        <v>604</v>
      </c>
      <c r="C57" s="131">
        <v>0</v>
      </c>
      <c r="D57" s="133">
        <v>0</v>
      </c>
      <c r="E57" s="132">
        <v>0</v>
      </c>
      <c r="F57" s="132">
        <v>0</v>
      </c>
      <c r="G57" s="131">
        <v>0</v>
      </c>
      <c r="H57" s="132">
        <v>0</v>
      </c>
      <c r="I57" s="131">
        <v>0</v>
      </c>
      <c r="J57" s="133">
        <v>0</v>
      </c>
      <c r="K57" s="132">
        <v>1</v>
      </c>
      <c r="L57" s="132">
        <v>2</v>
      </c>
      <c r="M57" s="131">
        <v>0</v>
      </c>
      <c r="N57" s="133">
        <v>0</v>
      </c>
      <c r="O57" s="132">
        <v>0</v>
      </c>
      <c r="P57" s="132">
        <v>0</v>
      </c>
      <c r="Q57" s="131">
        <v>0</v>
      </c>
      <c r="R57" s="133">
        <v>0</v>
      </c>
      <c r="S57" s="132">
        <v>0</v>
      </c>
      <c r="T57" s="132">
        <v>0</v>
      </c>
      <c r="U57" s="131">
        <v>1</v>
      </c>
      <c r="V57" s="132">
        <v>2</v>
      </c>
      <c r="W57" s="134">
        <v>3</v>
      </c>
    </row>
    <row r="58" spans="1:23">
      <c r="A58" s="131" t="s">
        <v>605</v>
      </c>
      <c r="B58" s="132" t="s">
        <v>606</v>
      </c>
      <c r="C58" s="131">
        <v>0</v>
      </c>
      <c r="D58" s="133">
        <v>0</v>
      </c>
      <c r="E58" s="132">
        <v>0</v>
      </c>
      <c r="F58" s="132">
        <v>0</v>
      </c>
      <c r="G58" s="131">
        <v>0</v>
      </c>
      <c r="H58" s="132">
        <v>0</v>
      </c>
      <c r="I58" s="131">
        <v>0</v>
      </c>
      <c r="J58" s="133">
        <v>0</v>
      </c>
      <c r="K58" s="132">
        <v>0</v>
      </c>
      <c r="L58" s="132">
        <v>0</v>
      </c>
      <c r="M58" s="131">
        <v>0</v>
      </c>
      <c r="N58" s="133">
        <v>0</v>
      </c>
      <c r="O58" s="132">
        <v>1</v>
      </c>
      <c r="P58" s="132">
        <v>1</v>
      </c>
      <c r="Q58" s="131">
        <v>0</v>
      </c>
      <c r="R58" s="133">
        <v>0</v>
      </c>
      <c r="S58" s="132">
        <v>0</v>
      </c>
      <c r="T58" s="132">
        <v>0</v>
      </c>
      <c r="U58" s="131">
        <v>1</v>
      </c>
      <c r="V58" s="132">
        <v>1</v>
      </c>
      <c r="W58" s="134">
        <v>2</v>
      </c>
    </row>
    <row r="59" spans="1:23">
      <c r="A59" s="131" t="s">
        <v>607</v>
      </c>
      <c r="B59" s="132" t="s">
        <v>608</v>
      </c>
      <c r="C59" s="131">
        <v>0</v>
      </c>
      <c r="D59" s="133">
        <v>0</v>
      </c>
      <c r="E59" s="132">
        <v>0</v>
      </c>
      <c r="F59" s="132">
        <v>0</v>
      </c>
      <c r="G59" s="131">
        <v>0</v>
      </c>
      <c r="H59" s="132">
        <v>0</v>
      </c>
      <c r="I59" s="131">
        <v>0</v>
      </c>
      <c r="J59" s="133">
        <v>0</v>
      </c>
      <c r="K59" s="132">
        <v>1</v>
      </c>
      <c r="L59" s="132">
        <v>0</v>
      </c>
      <c r="M59" s="131">
        <v>0</v>
      </c>
      <c r="N59" s="133">
        <v>0</v>
      </c>
      <c r="O59" s="132">
        <v>3</v>
      </c>
      <c r="P59" s="132">
        <v>1</v>
      </c>
      <c r="Q59" s="131">
        <v>1</v>
      </c>
      <c r="R59" s="133">
        <v>0</v>
      </c>
      <c r="S59" s="132">
        <v>0</v>
      </c>
      <c r="T59" s="132">
        <v>0</v>
      </c>
      <c r="U59" s="131">
        <v>5</v>
      </c>
      <c r="V59" s="132">
        <v>1</v>
      </c>
      <c r="W59" s="134">
        <v>6</v>
      </c>
    </row>
    <row r="60" spans="1:23">
      <c r="A60" s="131" t="s">
        <v>609</v>
      </c>
      <c r="B60" s="132" t="s">
        <v>610</v>
      </c>
      <c r="C60" s="131">
        <v>0</v>
      </c>
      <c r="D60" s="133">
        <v>0</v>
      </c>
      <c r="E60" s="132">
        <v>0</v>
      </c>
      <c r="F60" s="132">
        <v>0</v>
      </c>
      <c r="G60" s="131">
        <v>0</v>
      </c>
      <c r="H60" s="132">
        <v>0</v>
      </c>
      <c r="I60" s="131">
        <v>0</v>
      </c>
      <c r="J60" s="133">
        <v>0</v>
      </c>
      <c r="K60" s="132">
        <v>0</v>
      </c>
      <c r="L60" s="132">
        <v>0</v>
      </c>
      <c r="M60" s="131">
        <v>0</v>
      </c>
      <c r="N60" s="133">
        <v>0</v>
      </c>
      <c r="O60" s="132">
        <v>3</v>
      </c>
      <c r="P60" s="132">
        <v>0</v>
      </c>
      <c r="Q60" s="131">
        <v>0</v>
      </c>
      <c r="R60" s="133">
        <v>0</v>
      </c>
      <c r="S60" s="132">
        <v>0</v>
      </c>
      <c r="T60" s="132">
        <v>0</v>
      </c>
      <c r="U60" s="131">
        <v>3</v>
      </c>
      <c r="V60" s="132">
        <v>0</v>
      </c>
      <c r="W60" s="134">
        <v>3</v>
      </c>
    </row>
    <row r="61" spans="1:23">
      <c r="A61" s="131" t="s">
        <v>611</v>
      </c>
      <c r="B61" s="132" t="s">
        <v>612</v>
      </c>
      <c r="C61" s="131">
        <v>0</v>
      </c>
      <c r="D61" s="133">
        <v>0</v>
      </c>
      <c r="E61" s="132">
        <v>0</v>
      </c>
      <c r="F61" s="132">
        <v>0</v>
      </c>
      <c r="G61" s="131">
        <v>0</v>
      </c>
      <c r="H61" s="132">
        <v>0</v>
      </c>
      <c r="I61" s="131">
        <v>0</v>
      </c>
      <c r="J61" s="133">
        <v>0</v>
      </c>
      <c r="K61" s="132">
        <v>0</v>
      </c>
      <c r="L61" s="132">
        <v>0</v>
      </c>
      <c r="M61" s="131">
        <v>0</v>
      </c>
      <c r="N61" s="133">
        <v>0</v>
      </c>
      <c r="O61" s="132">
        <v>0</v>
      </c>
      <c r="P61" s="132">
        <v>1</v>
      </c>
      <c r="Q61" s="131">
        <v>0</v>
      </c>
      <c r="R61" s="133">
        <v>0</v>
      </c>
      <c r="S61" s="132">
        <v>0</v>
      </c>
      <c r="T61" s="132">
        <v>0</v>
      </c>
      <c r="U61" s="131">
        <v>0</v>
      </c>
      <c r="V61" s="132">
        <v>1</v>
      </c>
      <c r="W61" s="134">
        <v>1</v>
      </c>
    </row>
    <row r="62" spans="1:23">
      <c r="A62" s="131" t="s">
        <v>613</v>
      </c>
      <c r="B62" s="132" t="s">
        <v>614</v>
      </c>
      <c r="C62" s="131">
        <v>0</v>
      </c>
      <c r="D62" s="133">
        <v>0</v>
      </c>
      <c r="E62" s="132">
        <v>0</v>
      </c>
      <c r="F62" s="132">
        <v>0</v>
      </c>
      <c r="G62" s="131">
        <v>0</v>
      </c>
      <c r="H62" s="132">
        <v>0</v>
      </c>
      <c r="I62" s="131">
        <v>0</v>
      </c>
      <c r="J62" s="133">
        <v>0</v>
      </c>
      <c r="K62" s="132">
        <v>0</v>
      </c>
      <c r="L62" s="132">
        <v>0</v>
      </c>
      <c r="M62" s="131">
        <v>0</v>
      </c>
      <c r="N62" s="133">
        <v>0</v>
      </c>
      <c r="O62" s="132">
        <v>1</v>
      </c>
      <c r="P62" s="132">
        <v>0</v>
      </c>
      <c r="Q62" s="131">
        <v>0</v>
      </c>
      <c r="R62" s="133">
        <v>0</v>
      </c>
      <c r="S62" s="132">
        <v>0</v>
      </c>
      <c r="T62" s="132">
        <v>0</v>
      </c>
      <c r="U62" s="131">
        <v>1</v>
      </c>
      <c r="V62" s="132">
        <v>0</v>
      </c>
      <c r="W62" s="134">
        <v>1</v>
      </c>
    </row>
    <row r="63" spans="1:23">
      <c r="A63" s="131" t="s">
        <v>615</v>
      </c>
      <c r="B63" s="132" t="s">
        <v>616</v>
      </c>
      <c r="C63" s="131">
        <v>0</v>
      </c>
      <c r="D63" s="133">
        <v>0</v>
      </c>
      <c r="E63" s="132">
        <v>0</v>
      </c>
      <c r="F63" s="132">
        <v>0</v>
      </c>
      <c r="G63" s="131">
        <v>0</v>
      </c>
      <c r="H63" s="132">
        <v>0</v>
      </c>
      <c r="I63" s="131">
        <v>0</v>
      </c>
      <c r="J63" s="133">
        <v>0</v>
      </c>
      <c r="K63" s="132">
        <v>0</v>
      </c>
      <c r="L63" s="132">
        <v>0</v>
      </c>
      <c r="M63" s="131">
        <v>0</v>
      </c>
      <c r="N63" s="133">
        <v>0</v>
      </c>
      <c r="O63" s="132">
        <v>2</v>
      </c>
      <c r="P63" s="132">
        <v>0</v>
      </c>
      <c r="Q63" s="131">
        <v>0</v>
      </c>
      <c r="R63" s="133">
        <v>0</v>
      </c>
      <c r="S63" s="132">
        <v>0</v>
      </c>
      <c r="T63" s="132">
        <v>0</v>
      </c>
      <c r="U63" s="131">
        <v>2</v>
      </c>
      <c r="V63" s="132">
        <v>0</v>
      </c>
      <c r="W63" s="134">
        <v>2</v>
      </c>
    </row>
    <row r="64" spans="1:23">
      <c r="A64" s="131" t="s">
        <v>617</v>
      </c>
      <c r="B64" s="132" t="s">
        <v>618</v>
      </c>
      <c r="C64" s="131">
        <v>0</v>
      </c>
      <c r="D64" s="133">
        <v>0</v>
      </c>
      <c r="E64" s="132">
        <v>0</v>
      </c>
      <c r="F64" s="132">
        <v>0</v>
      </c>
      <c r="G64" s="131">
        <v>0</v>
      </c>
      <c r="H64" s="132">
        <v>0</v>
      </c>
      <c r="I64" s="131">
        <v>0</v>
      </c>
      <c r="J64" s="133">
        <v>0</v>
      </c>
      <c r="K64" s="132">
        <v>0</v>
      </c>
      <c r="L64" s="132">
        <v>0</v>
      </c>
      <c r="M64" s="131">
        <v>0</v>
      </c>
      <c r="N64" s="133">
        <v>0</v>
      </c>
      <c r="O64" s="132">
        <v>1</v>
      </c>
      <c r="P64" s="132">
        <v>0</v>
      </c>
      <c r="Q64" s="131">
        <v>0</v>
      </c>
      <c r="R64" s="133">
        <v>0</v>
      </c>
      <c r="S64" s="132">
        <v>0</v>
      </c>
      <c r="T64" s="132">
        <v>0</v>
      </c>
      <c r="U64" s="131">
        <v>1</v>
      </c>
      <c r="V64" s="132">
        <v>0</v>
      </c>
      <c r="W64" s="134">
        <v>1</v>
      </c>
    </row>
    <row r="65" spans="1:23">
      <c r="A65" s="131" t="s">
        <v>619</v>
      </c>
      <c r="B65" s="132" t="s">
        <v>620</v>
      </c>
      <c r="C65" s="131">
        <v>0</v>
      </c>
      <c r="D65" s="133">
        <v>0</v>
      </c>
      <c r="E65" s="132">
        <v>0</v>
      </c>
      <c r="F65" s="132">
        <v>0</v>
      </c>
      <c r="G65" s="131">
        <v>0</v>
      </c>
      <c r="H65" s="132">
        <v>0</v>
      </c>
      <c r="I65" s="131">
        <v>0</v>
      </c>
      <c r="J65" s="133">
        <v>0</v>
      </c>
      <c r="K65" s="132">
        <v>1</v>
      </c>
      <c r="L65" s="132">
        <v>0</v>
      </c>
      <c r="M65" s="131">
        <v>0</v>
      </c>
      <c r="N65" s="133">
        <v>0</v>
      </c>
      <c r="O65" s="132">
        <v>0</v>
      </c>
      <c r="P65" s="132">
        <v>0</v>
      </c>
      <c r="Q65" s="131">
        <v>0</v>
      </c>
      <c r="R65" s="133">
        <v>0</v>
      </c>
      <c r="S65" s="132">
        <v>0</v>
      </c>
      <c r="T65" s="132">
        <v>0</v>
      </c>
      <c r="U65" s="131">
        <v>1</v>
      </c>
      <c r="V65" s="132">
        <v>0</v>
      </c>
      <c r="W65" s="134">
        <v>1</v>
      </c>
    </row>
    <row r="66" spans="1:23">
      <c r="A66" s="131" t="s">
        <v>621</v>
      </c>
      <c r="B66" s="132" t="s">
        <v>622</v>
      </c>
      <c r="C66" s="131">
        <v>0</v>
      </c>
      <c r="D66" s="133">
        <v>0</v>
      </c>
      <c r="E66" s="132">
        <v>0</v>
      </c>
      <c r="F66" s="132">
        <v>0</v>
      </c>
      <c r="G66" s="131">
        <v>0</v>
      </c>
      <c r="H66" s="132">
        <v>0</v>
      </c>
      <c r="I66" s="131">
        <v>0</v>
      </c>
      <c r="J66" s="133">
        <v>0</v>
      </c>
      <c r="K66" s="132">
        <v>0</v>
      </c>
      <c r="L66" s="132">
        <v>0</v>
      </c>
      <c r="M66" s="131">
        <v>0</v>
      </c>
      <c r="N66" s="133">
        <v>0</v>
      </c>
      <c r="O66" s="132">
        <v>0</v>
      </c>
      <c r="P66" s="132">
        <v>1</v>
      </c>
      <c r="Q66" s="131">
        <v>0</v>
      </c>
      <c r="R66" s="133">
        <v>0</v>
      </c>
      <c r="S66" s="132">
        <v>0</v>
      </c>
      <c r="T66" s="132">
        <v>0</v>
      </c>
      <c r="U66" s="131">
        <v>0</v>
      </c>
      <c r="V66" s="132">
        <v>1</v>
      </c>
      <c r="W66" s="134">
        <v>1</v>
      </c>
    </row>
    <row r="67" spans="1:23">
      <c r="A67" s="131" t="s">
        <v>623</v>
      </c>
      <c r="B67" s="132" t="s">
        <v>624</v>
      </c>
      <c r="C67" s="131">
        <v>0</v>
      </c>
      <c r="D67" s="133">
        <v>0</v>
      </c>
      <c r="E67" s="132">
        <v>0</v>
      </c>
      <c r="F67" s="132">
        <v>0</v>
      </c>
      <c r="G67" s="131">
        <v>0</v>
      </c>
      <c r="H67" s="132">
        <v>0</v>
      </c>
      <c r="I67" s="131">
        <v>0</v>
      </c>
      <c r="J67" s="133">
        <v>0</v>
      </c>
      <c r="K67" s="132">
        <v>0</v>
      </c>
      <c r="L67" s="132">
        <v>0</v>
      </c>
      <c r="M67" s="131">
        <v>0</v>
      </c>
      <c r="N67" s="133">
        <v>0</v>
      </c>
      <c r="O67" s="132">
        <v>0</v>
      </c>
      <c r="P67" s="132">
        <v>1</v>
      </c>
      <c r="Q67" s="131">
        <v>0</v>
      </c>
      <c r="R67" s="133">
        <v>0</v>
      </c>
      <c r="S67" s="132">
        <v>0</v>
      </c>
      <c r="T67" s="132">
        <v>0</v>
      </c>
      <c r="U67" s="131">
        <v>0</v>
      </c>
      <c r="V67" s="132">
        <v>1</v>
      </c>
      <c r="W67" s="134">
        <v>1</v>
      </c>
    </row>
    <row r="68" spans="1:23">
      <c r="A68" s="127" t="s">
        <v>625</v>
      </c>
      <c r="B68" s="128"/>
      <c r="C68" s="127">
        <v>0</v>
      </c>
      <c r="D68" s="129">
        <v>0</v>
      </c>
      <c r="E68" s="128">
        <v>0</v>
      </c>
      <c r="F68" s="128">
        <v>1</v>
      </c>
      <c r="G68" s="127">
        <v>0</v>
      </c>
      <c r="H68" s="128">
        <v>0</v>
      </c>
      <c r="I68" s="127">
        <v>0</v>
      </c>
      <c r="J68" s="129">
        <v>0</v>
      </c>
      <c r="K68" s="128">
        <v>0</v>
      </c>
      <c r="L68" s="128">
        <v>0</v>
      </c>
      <c r="M68" s="127">
        <v>0</v>
      </c>
      <c r="N68" s="129">
        <v>0</v>
      </c>
      <c r="O68" s="128">
        <v>0</v>
      </c>
      <c r="P68" s="128">
        <v>0</v>
      </c>
      <c r="Q68" s="127">
        <v>0</v>
      </c>
      <c r="R68" s="129">
        <v>0</v>
      </c>
      <c r="S68" s="128">
        <v>0</v>
      </c>
      <c r="T68" s="128">
        <v>0</v>
      </c>
      <c r="U68" s="127">
        <v>0</v>
      </c>
      <c r="V68" s="128">
        <v>1</v>
      </c>
      <c r="W68" s="130">
        <v>1</v>
      </c>
    </row>
    <row r="69" spans="1:23">
      <c r="A69" s="131" t="s">
        <v>626</v>
      </c>
      <c r="B69" s="132" t="s">
        <v>627</v>
      </c>
      <c r="C69" s="131">
        <v>0</v>
      </c>
      <c r="D69" s="133">
        <v>0</v>
      </c>
      <c r="E69" s="132">
        <v>0</v>
      </c>
      <c r="F69" s="132">
        <v>1</v>
      </c>
      <c r="G69" s="131">
        <v>0</v>
      </c>
      <c r="H69" s="132">
        <v>0</v>
      </c>
      <c r="I69" s="131">
        <v>0</v>
      </c>
      <c r="J69" s="133">
        <v>0</v>
      </c>
      <c r="K69" s="132">
        <v>0</v>
      </c>
      <c r="L69" s="132">
        <v>0</v>
      </c>
      <c r="M69" s="131">
        <v>0</v>
      </c>
      <c r="N69" s="133">
        <v>0</v>
      </c>
      <c r="O69" s="132">
        <v>0</v>
      </c>
      <c r="P69" s="132">
        <v>0</v>
      </c>
      <c r="Q69" s="131">
        <v>0</v>
      </c>
      <c r="R69" s="133">
        <v>0</v>
      </c>
      <c r="S69" s="132">
        <v>0</v>
      </c>
      <c r="T69" s="132">
        <v>0</v>
      </c>
      <c r="U69" s="131">
        <v>0</v>
      </c>
      <c r="V69" s="132">
        <v>1</v>
      </c>
      <c r="W69" s="134">
        <v>1</v>
      </c>
    </row>
    <row r="70" spans="1:23">
      <c r="A70" s="127" t="s">
        <v>628</v>
      </c>
      <c r="B70" s="128"/>
      <c r="C70" s="127">
        <v>23</v>
      </c>
      <c r="D70" s="129">
        <v>15</v>
      </c>
      <c r="E70" s="128">
        <v>5</v>
      </c>
      <c r="F70" s="128">
        <v>6</v>
      </c>
      <c r="G70" s="127">
        <v>0</v>
      </c>
      <c r="H70" s="128">
        <v>0</v>
      </c>
      <c r="I70" s="127">
        <v>2</v>
      </c>
      <c r="J70" s="129">
        <v>3</v>
      </c>
      <c r="K70" s="128">
        <v>17</v>
      </c>
      <c r="L70" s="128">
        <v>35</v>
      </c>
      <c r="M70" s="127">
        <v>0</v>
      </c>
      <c r="N70" s="129">
        <v>0</v>
      </c>
      <c r="O70" s="128">
        <v>88</v>
      </c>
      <c r="P70" s="128">
        <v>119</v>
      </c>
      <c r="Q70" s="127">
        <v>3</v>
      </c>
      <c r="R70" s="129">
        <v>8</v>
      </c>
      <c r="S70" s="128">
        <v>4</v>
      </c>
      <c r="T70" s="128">
        <v>3</v>
      </c>
      <c r="U70" s="127">
        <v>142</v>
      </c>
      <c r="V70" s="128">
        <v>189</v>
      </c>
      <c r="W70" s="130">
        <v>331</v>
      </c>
    </row>
  </sheetData>
  <mergeCells count="11">
    <mergeCell ref="K1:L1"/>
    <mergeCell ref="A1:B1"/>
    <mergeCell ref="C1:D1"/>
    <mergeCell ref="E1:F1"/>
    <mergeCell ref="G1:H1"/>
    <mergeCell ref="I1:J1"/>
    <mergeCell ref="M1:N1"/>
    <mergeCell ref="O1:P1"/>
    <mergeCell ref="Q1:R1"/>
    <mergeCell ref="S1:T1"/>
    <mergeCell ref="U1:W1"/>
  </mergeCells>
  <pageMargins left="0.25" right="0.25" top="0.75" bottom="0.75" header="0.3" footer="0.3"/>
  <pageSetup scale="57" fitToHeight="0" orientation="landscape" horizontalDpi="0" verticalDpi="0" r:id="rId1"/>
  <headerFooter>
    <oddHeader>&amp;C&amp;"Calibri,Bold"&amp;KC00000Southern Illinois University Edwardsville
Fall 2019</oddHeader>
  </headerFooter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2E4D0-BC99-4FD9-897D-FCFC6900712A}">
  <sheetPr>
    <pageSetUpPr fitToPage="1"/>
  </sheetPr>
  <dimension ref="A1:M4"/>
  <sheetViews>
    <sheetView zoomScaleNormal="100" workbookViewId="0">
      <selection activeCell="C8" sqref="C8"/>
    </sheetView>
  </sheetViews>
  <sheetFormatPr defaultRowHeight="15"/>
  <cols>
    <col min="1" max="1" width="37.42578125" customWidth="1"/>
  </cols>
  <sheetData>
    <row r="1" spans="1:13" ht="47.25" customHeight="1">
      <c r="A1" s="237" t="s">
        <v>629</v>
      </c>
      <c r="B1" s="239" t="s">
        <v>630</v>
      </c>
      <c r="C1" s="239"/>
      <c r="D1" s="240" t="s">
        <v>205</v>
      </c>
      <c r="E1" s="240"/>
      <c r="F1" s="239" t="s">
        <v>109</v>
      </c>
      <c r="G1" s="239"/>
      <c r="H1" s="240" t="s">
        <v>631</v>
      </c>
      <c r="I1" s="240"/>
      <c r="J1" s="240" t="s">
        <v>207</v>
      </c>
      <c r="K1" s="240"/>
      <c r="L1" s="236" t="s">
        <v>112</v>
      </c>
      <c r="M1" s="236"/>
    </row>
    <row r="2" spans="1:13">
      <c r="A2" s="238"/>
      <c r="B2" s="135" t="s">
        <v>196</v>
      </c>
      <c r="C2" s="136" t="s">
        <v>197</v>
      </c>
      <c r="D2" s="135" t="s">
        <v>196</v>
      </c>
      <c r="E2" s="137" t="s">
        <v>197</v>
      </c>
      <c r="F2" s="136" t="s">
        <v>196</v>
      </c>
      <c r="G2" s="136" t="s">
        <v>197</v>
      </c>
      <c r="H2" s="135" t="s">
        <v>196</v>
      </c>
      <c r="I2" s="137" t="s">
        <v>197</v>
      </c>
      <c r="J2" s="136" t="s">
        <v>196</v>
      </c>
      <c r="K2" s="136" t="s">
        <v>197</v>
      </c>
      <c r="L2" s="135" t="s">
        <v>196</v>
      </c>
      <c r="M2" s="137" t="s">
        <v>197</v>
      </c>
    </row>
    <row r="3" spans="1:13">
      <c r="A3" s="138" t="s">
        <v>107</v>
      </c>
      <c r="B3" s="131">
        <v>99</v>
      </c>
      <c r="C3" s="132">
        <v>110</v>
      </c>
      <c r="D3" s="131">
        <v>24</v>
      </c>
      <c r="E3" s="133">
        <v>22</v>
      </c>
      <c r="F3" s="132">
        <v>14</v>
      </c>
      <c r="G3" s="132">
        <v>8</v>
      </c>
      <c r="H3" s="131">
        <v>22</v>
      </c>
      <c r="I3" s="133">
        <v>23</v>
      </c>
      <c r="J3" s="132">
        <v>6</v>
      </c>
      <c r="K3" s="132">
        <v>4</v>
      </c>
      <c r="L3" s="131">
        <v>154</v>
      </c>
      <c r="M3" s="133">
        <v>166</v>
      </c>
    </row>
    <row r="4" spans="1:13">
      <c r="A4" s="139" t="s">
        <v>114</v>
      </c>
      <c r="B4" s="140"/>
      <c r="C4" s="141"/>
      <c r="D4" s="140">
        <v>43</v>
      </c>
      <c r="E4" s="142">
        <v>88</v>
      </c>
      <c r="F4" s="141">
        <v>78</v>
      </c>
      <c r="G4" s="141">
        <v>83</v>
      </c>
      <c r="H4" s="140">
        <v>89</v>
      </c>
      <c r="I4" s="142">
        <v>159</v>
      </c>
      <c r="J4" s="141">
        <v>25</v>
      </c>
      <c r="K4" s="141">
        <v>27</v>
      </c>
      <c r="L4" s="140">
        <v>160</v>
      </c>
      <c r="M4" s="142">
        <v>284</v>
      </c>
    </row>
  </sheetData>
  <mergeCells count="7">
    <mergeCell ref="L1:M1"/>
    <mergeCell ref="A1:A2"/>
    <mergeCell ref="B1:C1"/>
    <mergeCell ref="D1:E1"/>
    <mergeCell ref="F1:G1"/>
    <mergeCell ref="H1:I1"/>
    <mergeCell ref="J1:K1"/>
  </mergeCells>
  <pageMargins left="0.25" right="0.25" top="0.75" bottom="0.75" header="0.3" footer="0.3"/>
  <pageSetup scale="90" fitToHeight="0" orientation="landscape" horizontalDpi="0" verticalDpi="0" r:id="rId1"/>
  <headerFooter>
    <oddHeader>&amp;C&amp;"Calibri,Bold"&amp;KC00000Southern Illinois University Edwardsville
Fall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Contents</vt:lpstr>
      <vt:lpstr>Table 2</vt:lpstr>
      <vt:lpstr>Table 4</vt:lpstr>
      <vt:lpstr>Table 5A</vt:lpstr>
      <vt:lpstr>Table 7</vt:lpstr>
      <vt:lpstr>Table 8</vt:lpstr>
      <vt:lpstr>Table 9</vt:lpstr>
      <vt:lpstr>Table 10</vt:lpstr>
      <vt:lpstr>Table 11</vt:lpstr>
      <vt:lpstr>'Table 10'!Print_Titles</vt:lpstr>
      <vt:lpstr>'Table 2'!Print_Titles</vt:lpstr>
      <vt:lpstr>'Table 8'!Print_Titles</vt:lpstr>
      <vt:lpstr>'Table 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Lame, Joan</dc:creator>
  <cp:lastModifiedBy>Lame, Joan</cp:lastModifiedBy>
  <cp:lastPrinted>2020-02-27T17:32:39Z</cp:lastPrinted>
  <dcterms:created xsi:type="dcterms:W3CDTF">2019-09-19T22:40:24Z</dcterms:created>
  <dcterms:modified xsi:type="dcterms:W3CDTF">2020-02-27T17:37:36Z</dcterms:modified>
</cp:coreProperties>
</file>