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3C269565-DA95-4687-A950-661F5FD7F76F}" xr6:coauthVersionLast="36" xr6:coauthVersionMax="36" xr10:uidLastSave="{00000000-0000-0000-0000-000000000000}"/>
  <bookViews>
    <workbookView xWindow="0" yWindow="0" windowWidth="19875" windowHeight="10065" tabRatio="733" activeTab="5" xr2:uid="{00000000-000D-0000-FFFF-FFFF00000000}"/>
  </bookViews>
  <sheets>
    <sheet name="Contents" sheetId="1" r:id="rId1"/>
    <sheet name="Table 2" sheetId="2" r:id="rId2"/>
    <sheet name="Table 4" sheetId="3" r:id="rId3"/>
    <sheet name="Table 5A" sheetId="4" r:id="rId4"/>
    <sheet name="Table 7" sheetId="5" r:id="rId5"/>
    <sheet name="Table 8" sheetId="6" r:id="rId6"/>
    <sheet name="Table 9" sheetId="7" r:id="rId7"/>
    <sheet name="Table 10" sheetId="8" r:id="rId8"/>
    <sheet name="Table 11" sheetId="9" r:id="rId9"/>
  </sheets>
  <definedNames>
    <definedName name="_xlnm.Print_Area" localSheetId="0">Contents!$A$1:$C$11</definedName>
    <definedName name="_xlnm.Print_Titles" localSheetId="7">'Table 10'!$1:$2</definedName>
    <definedName name="_xlnm.Print_Titles" localSheetId="1">'Table 2'!$1:$2</definedName>
    <definedName name="_xlnm.Print_Titles" localSheetId="5">'Table 8'!$1:$2</definedName>
    <definedName name="_xlnm.Print_Titles" localSheetId="6">'Table 9'!$1:$2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3" i="7" l="1"/>
  <c r="R93" i="7"/>
  <c r="S92" i="7"/>
  <c r="R92" i="7"/>
  <c r="S91" i="7"/>
  <c r="R91" i="7"/>
  <c r="S90" i="7"/>
  <c r="R90" i="7"/>
  <c r="S89" i="7"/>
  <c r="R89" i="7"/>
  <c r="S88" i="7"/>
  <c r="R88" i="7"/>
  <c r="S87" i="7"/>
  <c r="R87" i="7"/>
  <c r="S86" i="7"/>
  <c r="R86" i="7"/>
  <c r="S85" i="7"/>
  <c r="R85" i="7"/>
  <c r="S84" i="7"/>
  <c r="R84" i="7"/>
  <c r="S83" i="7"/>
  <c r="R83" i="7"/>
  <c r="S82" i="7"/>
  <c r="R82" i="7"/>
  <c r="S81" i="7"/>
  <c r="R81" i="7"/>
  <c r="S80" i="7"/>
  <c r="R80" i="7"/>
  <c r="S79" i="7"/>
  <c r="R79" i="7"/>
  <c r="S78" i="7"/>
  <c r="R78" i="7"/>
  <c r="S77" i="7"/>
  <c r="R77" i="7"/>
  <c r="S76" i="7"/>
  <c r="R76" i="7"/>
  <c r="S75" i="7"/>
  <c r="R75" i="7"/>
  <c r="S74" i="7"/>
  <c r="R74" i="7"/>
  <c r="S73" i="7"/>
  <c r="R73" i="7"/>
  <c r="S72" i="7"/>
  <c r="R72" i="7"/>
  <c r="S71" i="7"/>
  <c r="R71" i="7"/>
  <c r="S70" i="7"/>
  <c r="R70" i="7"/>
  <c r="S69" i="7"/>
  <c r="R69" i="7"/>
  <c r="S68" i="7"/>
  <c r="R68" i="7"/>
  <c r="S67" i="7"/>
  <c r="R67" i="7"/>
  <c r="S66" i="7"/>
  <c r="R66" i="7"/>
  <c r="S65" i="7"/>
  <c r="R65" i="7"/>
  <c r="S64" i="7"/>
  <c r="R64" i="7"/>
  <c r="S63" i="7"/>
  <c r="R63" i="7"/>
  <c r="S62" i="7"/>
  <c r="R62" i="7"/>
  <c r="S61" i="7"/>
  <c r="R61" i="7"/>
  <c r="S60" i="7"/>
  <c r="R60" i="7"/>
  <c r="S59" i="7"/>
  <c r="R59" i="7"/>
  <c r="S58" i="7"/>
  <c r="R58" i="7"/>
  <c r="S57" i="7"/>
  <c r="R57" i="7"/>
  <c r="S56" i="7"/>
  <c r="R56" i="7"/>
  <c r="S55" i="7"/>
  <c r="R55" i="7"/>
  <c r="S54" i="7"/>
  <c r="R54" i="7"/>
  <c r="S53" i="7"/>
  <c r="R53" i="7"/>
  <c r="S52" i="7"/>
  <c r="R52" i="7"/>
  <c r="S51" i="7"/>
  <c r="R51" i="7"/>
  <c r="S50" i="7"/>
  <c r="R50" i="7"/>
  <c r="S49" i="7"/>
  <c r="R49" i="7"/>
  <c r="S48" i="7"/>
  <c r="R48" i="7"/>
  <c r="S47" i="7"/>
  <c r="R47" i="7"/>
  <c r="S46" i="7"/>
  <c r="R46" i="7"/>
  <c r="S45" i="7"/>
  <c r="R45" i="7"/>
  <c r="S44" i="7"/>
  <c r="R44" i="7"/>
  <c r="S43" i="7"/>
  <c r="R43" i="7"/>
  <c r="S42" i="7"/>
  <c r="R42" i="7"/>
  <c r="S41" i="7"/>
  <c r="R41" i="7"/>
  <c r="S40" i="7"/>
  <c r="R40" i="7"/>
  <c r="S39" i="7"/>
  <c r="R39" i="7"/>
  <c r="S38" i="7"/>
  <c r="R38" i="7"/>
  <c r="S37" i="7"/>
  <c r="R37" i="7"/>
  <c r="S36" i="7"/>
  <c r="R36" i="7"/>
  <c r="S35" i="7"/>
  <c r="R35" i="7"/>
  <c r="S34" i="7"/>
  <c r="R34" i="7"/>
  <c r="S33" i="7"/>
  <c r="R33" i="7"/>
  <c r="S32" i="7"/>
  <c r="R32" i="7"/>
  <c r="S31" i="7"/>
  <c r="R31" i="7"/>
  <c r="S30" i="7"/>
  <c r="R30" i="7"/>
  <c r="S29" i="7"/>
  <c r="R29" i="7"/>
  <c r="S28" i="7"/>
  <c r="R28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R3" i="7"/>
  <c r="W68" i="8"/>
  <c r="V68" i="8"/>
  <c r="U68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W52" i="8"/>
  <c r="V52" i="8"/>
  <c r="U52" i="8"/>
  <c r="T52" i="8"/>
  <c r="T3" i="8" s="1"/>
  <c r="S52" i="8"/>
  <c r="R52" i="8"/>
  <c r="Q52" i="8"/>
  <c r="P52" i="8"/>
  <c r="O52" i="8"/>
  <c r="N52" i="8"/>
  <c r="M52" i="8"/>
  <c r="L52" i="8"/>
  <c r="K52" i="8"/>
  <c r="J52" i="8"/>
  <c r="I52" i="8"/>
  <c r="H52" i="8"/>
  <c r="H3" i="8" s="1"/>
  <c r="G52" i="8"/>
  <c r="F52" i="8"/>
  <c r="E52" i="8"/>
  <c r="D52" i="8"/>
  <c r="C52" i="8"/>
  <c r="W13" i="8"/>
  <c r="V13" i="8"/>
  <c r="U13" i="8"/>
  <c r="T13" i="8"/>
  <c r="S13" i="8"/>
  <c r="R13" i="8"/>
  <c r="Q13" i="8"/>
  <c r="P13" i="8"/>
  <c r="O13" i="8"/>
  <c r="N13" i="8"/>
  <c r="M13" i="8"/>
  <c r="L13" i="8"/>
  <c r="L3" i="8" s="1"/>
  <c r="K13" i="8"/>
  <c r="J13" i="8"/>
  <c r="I13" i="8"/>
  <c r="H13" i="8"/>
  <c r="G13" i="8"/>
  <c r="F13" i="8"/>
  <c r="E13" i="8"/>
  <c r="D13" i="8"/>
  <c r="C13" i="8"/>
  <c r="W4" i="8"/>
  <c r="V4" i="8"/>
  <c r="V3" i="8" s="1"/>
  <c r="U4" i="8"/>
  <c r="U3" i="8" s="1"/>
  <c r="T4" i="8"/>
  <c r="S4" i="8"/>
  <c r="R4" i="8"/>
  <c r="Q4" i="8"/>
  <c r="Q3" i="8" s="1"/>
  <c r="P4" i="8"/>
  <c r="P3" i="8" s="1"/>
  <c r="O4" i="8"/>
  <c r="O3" i="8" s="1"/>
  <c r="N4" i="8"/>
  <c r="N3" i="8" s="1"/>
  <c r="M4" i="8"/>
  <c r="L4" i="8"/>
  <c r="K4" i="8"/>
  <c r="J4" i="8"/>
  <c r="J3" i="8" s="1"/>
  <c r="I4" i="8"/>
  <c r="I3" i="8" s="1"/>
  <c r="H4" i="8"/>
  <c r="G4" i="8"/>
  <c r="F4" i="8"/>
  <c r="E4" i="8"/>
  <c r="E3" i="8" s="1"/>
  <c r="D4" i="8"/>
  <c r="D3" i="8" s="1"/>
  <c r="C4" i="8"/>
  <c r="C3" i="8" s="1"/>
  <c r="W3" i="8"/>
  <c r="S3" i="8"/>
  <c r="R3" i="8"/>
  <c r="M3" i="8"/>
  <c r="K3" i="8"/>
  <c r="G3" i="8"/>
  <c r="F3" i="8"/>
  <c r="G54" i="6" l="1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9" i="6"/>
  <c r="G8" i="6"/>
  <c r="G7" i="6"/>
  <c r="G6" i="6"/>
  <c r="G5" i="6"/>
  <c r="G3" i="6" s="1"/>
  <c r="G4" i="6"/>
  <c r="F3" i="6"/>
  <c r="E3" i="6"/>
  <c r="D3" i="6"/>
  <c r="C3" i="6"/>
  <c r="B3" i="6"/>
  <c r="L24" i="5" l="1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L7" i="5"/>
  <c r="K7" i="5"/>
  <c r="L6" i="5"/>
  <c r="K6" i="5"/>
  <c r="L5" i="5"/>
  <c r="K5" i="5"/>
  <c r="L4" i="5"/>
  <c r="K4" i="5"/>
  <c r="L3" i="5"/>
  <c r="K3" i="5"/>
  <c r="U9" i="4" l="1"/>
  <c r="T9" i="4"/>
  <c r="U8" i="4"/>
  <c r="T8" i="4"/>
  <c r="V7" i="4"/>
  <c r="V6" i="4" s="1"/>
  <c r="U7" i="4"/>
  <c r="T7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U6" i="4" s="1"/>
  <c r="B6" i="4"/>
  <c r="T6" i="4" s="1"/>
  <c r="U5" i="4"/>
  <c r="T5" i="4"/>
  <c r="U4" i="4"/>
  <c r="T4" i="4"/>
  <c r="V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U3" i="4" s="1"/>
  <c r="B3" i="4"/>
  <c r="T3" i="4" s="1"/>
  <c r="V40" i="3" l="1"/>
  <c r="U40" i="3"/>
  <c r="V39" i="3"/>
  <c r="U39" i="3"/>
  <c r="T38" i="3"/>
  <c r="S38" i="3"/>
  <c r="R38" i="3"/>
  <c r="Q38" i="3"/>
  <c r="P38" i="3"/>
  <c r="O38" i="3"/>
  <c r="N38" i="3"/>
  <c r="M38" i="3"/>
  <c r="L38" i="3"/>
  <c r="K38" i="3"/>
  <c r="J38" i="3"/>
  <c r="V38" i="3" s="1"/>
  <c r="I38" i="3"/>
  <c r="H38" i="3"/>
  <c r="G38" i="3"/>
  <c r="F38" i="3"/>
  <c r="E38" i="3"/>
  <c r="D38" i="3"/>
  <c r="C38" i="3"/>
  <c r="U38" i="3" s="1"/>
  <c r="V37" i="3"/>
  <c r="U37" i="3"/>
  <c r="V36" i="3"/>
  <c r="U36" i="3"/>
  <c r="T35" i="3"/>
  <c r="S35" i="3"/>
  <c r="R35" i="3"/>
  <c r="Q35" i="3"/>
  <c r="P35" i="3"/>
  <c r="O35" i="3"/>
  <c r="N35" i="3"/>
  <c r="M35" i="3"/>
  <c r="L35" i="3"/>
  <c r="K35" i="3"/>
  <c r="J35" i="3"/>
  <c r="V35" i="3" s="1"/>
  <c r="I35" i="3"/>
  <c r="H35" i="3"/>
  <c r="G35" i="3"/>
  <c r="F35" i="3"/>
  <c r="E35" i="3"/>
  <c r="D35" i="3"/>
  <c r="C35" i="3"/>
  <c r="U35" i="3" s="1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V34" i="3" s="1"/>
  <c r="E34" i="3"/>
  <c r="D34" i="3"/>
  <c r="C34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V33" i="3" s="1"/>
  <c r="C33" i="3"/>
  <c r="U33" i="3" s="1"/>
  <c r="V32" i="3"/>
  <c r="U32" i="3"/>
  <c r="V31" i="3"/>
  <c r="U31" i="3"/>
  <c r="V30" i="3"/>
  <c r="U30" i="3"/>
  <c r="V29" i="3"/>
  <c r="U29" i="3"/>
  <c r="V28" i="3"/>
  <c r="U28" i="3"/>
  <c r="V27" i="3"/>
  <c r="U27" i="3"/>
  <c r="V26" i="3"/>
  <c r="U26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V25" i="3" s="1"/>
  <c r="C25" i="3"/>
  <c r="U25" i="3" s="1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U24" i="3" s="1"/>
  <c r="H24" i="3"/>
  <c r="G24" i="3"/>
  <c r="F24" i="3"/>
  <c r="E24" i="3"/>
  <c r="D24" i="3"/>
  <c r="C24" i="3"/>
  <c r="V23" i="3"/>
  <c r="U23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V21" i="3"/>
  <c r="U21" i="3"/>
  <c r="V20" i="3"/>
  <c r="U20" i="3"/>
  <c r="V19" i="3"/>
  <c r="U19" i="3"/>
  <c r="V18" i="3"/>
  <c r="U18" i="3"/>
  <c r="V17" i="3"/>
  <c r="U17" i="3"/>
  <c r="V16" i="3"/>
  <c r="U16" i="3"/>
  <c r="W15" i="3"/>
  <c r="T15" i="3"/>
  <c r="S15" i="3"/>
  <c r="R15" i="3"/>
  <c r="Q15" i="3"/>
  <c r="P15" i="3"/>
  <c r="O15" i="3"/>
  <c r="N15" i="3"/>
  <c r="M15" i="3"/>
  <c r="L15" i="3"/>
  <c r="K15" i="3"/>
  <c r="J15" i="3"/>
  <c r="I15" i="3"/>
  <c r="I5" i="3" s="1"/>
  <c r="H15" i="3"/>
  <c r="G15" i="3"/>
  <c r="F15" i="3"/>
  <c r="E15" i="3"/>
  <c r="U15" i="3" s="1"/>
  <c r="D15" i="3"/>
  <c r="V15" i="3" s="1"/>
  <c r="C15" i="3"/>
  <c r="V14" i="3"/>
  <c r="U14" i="3"/>
  <c r="V13" i="3"/>
  <c r="U13" i="3"/>
  <c r="V12" i="3"/>
  <c r="U12" i="3"/>
  <c r="V11" i="3"/>
  <c r="U11" i="3"/>
  <c r="V10" i="3"/>
  <c r="U10" i="3"/>
  <c r="V9" i="3"/>
  <c r="U9" i="3"/>
  <c r="V8" i="3"/>
  <c r="U8" i="3"/>
  <c r="W7" i="3"/>
  <c r="W5" i="3" s="1"/>
  <c r="T7" i="3"/>
  <c r="T5" i="3" s="1"/>
  <c r="S7" i="3"/>
  <c r="S5" i="3" s="1"/>
  <c r="R7" i="3"/>
  <c r="R5" i="3" s="1"/>
  <c r="Q7" i="3"/>
  <c r="Q5" i="3" s="1"/>
  <c r="P7" i="3"/>
  <c r="P5" i="3" s="1"/>
  <c r="O7" i="3"/>
  <c r="O5" i="3" s="1"/>
  <c r="N7" i="3"/>
  <c r="M7" i="3"/>
  <c r="M5" i="3" s="1"/>
  <c r="L7" i="3"/>
  <c r="L5" i="3" s="1"/>
  <c r="K7" i="3"/>
  <c r="K5" i="3" s="1"/>
  <c r="J7" i="3"/>
  <c r="I7" i="3"/>
  <c r="H7" i="3"/>
  <c r="H5" i="3" s="1"/>
  <c r="G7" i="3"/>
  <c r="G5" i="3" s="1"/>
  <c r="F7" i="3"/>
  <c r="F5" i="3" s="1"/>
  <c r="E7" i="3"/>
  <c r="E5" i="3" s="1"/>
  <c r="D7" i="3"/>
  <c r="D5" i="3" s="1"/>
  <c r="V5" i="3" s="1"/>
  <c r="C7" i="3"/>
  <c r="U7" i="3" s="1"/>
  <c r="V6" i="3"/>
  <c r="U6" i="3"/>
  <c r="N5" i="3"/>
  <c r="J5" i="3"/>
  <c r="V4" i="3"/>
  <c r="U4" i="3"/>
  <c r="V3" i="3"/>
  <c r="U3" i="3"/>
  <c r="C5" i="3" l="1"/>
  <c r="U5" i="3" s="1"/>
  <c r="V7" i="3"/>
  <c r="W119" i="2" l="1"/>
  <c r="V119" i="2"/>
  <c r="W118" i="2"/>
  <c r="V118" i="2"/>
  <c r="W117" i="2"/>
  <c r="V117" i="2"/>
  <c r="W116" i="2"/>
  <c r="V116" i="2"/>
  <c r="W115" i="2"/>
  <c r="V115" i="2"/>
  <c r="W114" i="2"/>
  <c r="V114" i="2"/>
  <c r="W113" i="2"/>
  <c r="V113" i="2"/>
  <c r="W112" i="2"/>
  <c r="V112" i="2"/>
  <c r="W111" i="2"/>
  <c r="V111" i="2"/>
  <c r="W110" i="2"/>
  <c r="V110" i="2"/>
  <c r="W109" i="2"/>
  <c r="V109" i="2"/>
  <c r="W108" i="2"/>
  <c r="V108" i="2"/>
  <c r="W107" i="2"/>
  <c r="V107" i="2"/>
  <c r="W106" i="2"/>
  <c r="V106" i="2"/>
  <c r="W105" i="2"/>
  <c r="V105" i="2"/>
  <c r="W104" i="2"/>
  <c r="V104" i="2"/>
  <c r="W103" i="2"/>
  <c r="V103" i="2"/>
  <c r="W102" i="2"/>
  <c r="V102" i="2"/>
  <c r="W101" i="2"/>
  <c r="V101" i="2"/>
  <c r="W100" i="2"/>
  <c r="V100" i="2"/>
  <c r="W99" i="2"/>
  <c r="V99" i="2"/>
  <c r="W98" i="2"/>
  <c r="V98" i="2"/>
  <c r="W97" i="2"/>
  <c r="V97" i="2"/>
  <c r="W96" i="2"/>
  <c r="V96" i="2"/>
  <c r="W95" i="2"/>
  <c r="V95" i="2"/>
  <c r="W94" i="2"/>
  <c r="V94" i="2"/>
  <c r="W93" i="2"/>
  <c r="V93" i="2"/>
  <c r="W92" i="2"/>
  <c r="V92" i="2"/>
  <c r="W91" i="2"/>
  <c r="V91" i="2"/>
  <c r="W90" i="2"/>
  <c r="V90" i="2"/>
  <c r="W89" i="2"/>
  <c r="V89" i="2"/>
  <c r="W88" i="2"/>
  <c r="V88" i="2"/>
  <c r="W87" i="2"/>
  <c r="V87" i="2"/>
  <c r="W86" i="2"/>
  <c r="V86" i="2"/>
  <c r="W85" i="2"/>
  <c r="V85" i="2"/>
  <c r="W84" i="2"/>
  <c r="V84" i="2"/>
  <c r="W83" i="2"/>
  <c r="V83" i="2"/>
  <c r="W82" i="2"/>
  <c r="V82" i="2"/>
  <c r="W81" i="2"/>
  <c r="V81" i="2"/>
  <c r="W80" i="2"/>
  <c r="V80" i="2"/>
  <c r="W79" i="2"/>
  <c r="V79" i="2"/>
  <c r="W78" i="2"/>
  <c r="V78" i="2"/>
  <c r="W77" i="2"/>
  <c r="V77" i="2"/>
  <c r="W76" i="2"/>
  <c r="V76" i="2"/>
  <c r="W75" i="2"/>
  <c r="V75" i="2"/>
  <c r="W74" i="2"/>
  <c r="V74" i="2"/>
  <c r="W73" i="2"/>
  <c r="V73" i="2"/>
  <c r="W72" i="2"/>
  <c r="V72" i="2"/>
  <c r="W71" i="2"/>
  <c r="V71" i="2"/>
  <c r="W70" i="2"/>
  <c r="V70" i="2"/>
  <c r="W69" i="2"/>
  <c r="V69" i="2"/>
  <c r="W68" i="2"/>
  <c r="V68" i="2"/>
  <c r="W67" i="2"/>
  <c r="V67" i="2"/>
  <c r="W66" i="2"/>
  <c r="V66" i="2"/>
  <c r="W65" i="2"/>
  <c r="V65" i="2"/>
  <c r="W64" i="2"/>
  <c r="V64" i="2"/>
  <c r="W63" i="2"/>
  <c r="V63" i="2"/>
  <c r="W62" i="2"/>
  <c r="V62" i="2"/>
  <c r="W61" i="2"/>
  <c r="V61" i="2"/>
  <c r="W60" i="2"/>
  <c r="V60" i="2"/>
  <c r="W59" i="2"/>
  <c r="V59" i="2"/>
  <c r="W58" i="2"/>
  <c r="V58" i="2"/>
  <c r="W57" i="2"/>
  <c r="V57" i="2"/>
  <c r="W56" i="2"/>
  <c r="V56" i="2"/>
  <c r="W55" i="2"/>
  <c r="V55" i="2"/>
  <c r="W54" i="2"/>
  <c r="V54" i="2"/>
  <c r="W53" i="2"/>
  <c r="V53" i="2"/>
  <c r="W52" i="2"/>
  <c r="V52" i="2"/>
  <c r="W51" i="2"/>
  <c r="V51" i="2"/>
  <c r="W50" i="2"/>
  <c r="V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W29" i="2"/>
  <c r="V29" i="2"/>
  <c r="W28" i="2"/>
  <c r="V28" i="2"/>
  <c r="W27" i="2"/>
  <c r="V27" i="2"/>
  <c r="W26" i="2"/>
  <c r="V26" i="2"/>
  <c r="W25" i="2"/>
  <c r="V25" i="2"/>
  <c r="W24" i="2"/>
  <c r="V24" i="2"/>
  <c r="W23" i="2"/>
  <c r="V23" i="2"/>
  <c r="W22" i="2"/>
  <c r="V22" i="2"/>
  <c r="W21" i="2"/>
  <c r="V21" i="2"/>
  <c r="W20" i="2"/>
  <c r="V20" i="2"/>
  <c r="W19" i="2"/>
  <c r="V19" i="2"/>
  <c r="W18" i="2"/>
  <c r="V18" i="2"/>
  <c r="W17" i="2"/>
  <c r="V17" i="2"/>
  <c r="W16" i="2"/>
  <c r="V16" i="2"/>
  <c r="W15" i="2"/>
  <c r="V15" i="2"/>
  <c r="W14" i="2"/>
  <c r="V14" i="2"/>
  <c r="W13" i="2"/>
  <c r="V13" i="2"/>
  <c r="W12" i="2"/>
  <c r="V12" i="2"/>
  <c r="W11" i="2"/>
  <c r="V11" i="2"/>
  <c r="W10" i="2"/>
  <c r="V10" i="2"/>
  <c r="W9" i="2"/>
  <c r="V9" i="2"/>
  <c r="W8" i="2"/>
  <c r="V8" i="2"/>
  <c r="W7" i="2"/>
  <c r="V7" i="2"/>
  <c r="W6" i="2"/>
  <c r="V6" i="2"/>
  <c r="W5" i="2"/>
  <c r="V5" i="2"/>
  <c r="W4" i="2"/>
  <c r="V4" i="2"/>
  <c r="W3" i="2"/>
  <c r="V3" i="2"/>
</calcChain>
</file>

<file path=xl/sharedStrings.xml><?xml version="1.0" encoding="utf-8"?>
<sst xmlns="http://schemas.openxmlformats.org/spreadsheetml/2006/main" count="790" uniqueCount="560">
  <si>
    <t>Spreadsheets included in this workbook</t>
  </si>
  <si>
    <t>Table #</t>
  </si>
  <si>
    <t>Report</t>
  </si>
  <si>
    <t>Enrollment headcounts by award level, CIP code, race/ethnic, and gender</t>
  </si>
  <si>
    <t>Enrollment headcounts by level, time status, race-ethnic category and gender</t>
  </si>
  <si>
    <t>5A</t>
  </si>
  <si>
    <t>Enrollment by Time status and age group by level and gender</t>
  </si>
  <si>
    <t>Enrollment headcounts of first-time students by level and state of residence</t>
  </si>
  <si>
    <t>County of origin for first-time Freshmen from Illinois</t>
  </si>
  <si>
    <t>First-time Undergraduate Transfer students from other Colleges/Universities by race-ethnic category and gender</t>
  </si>
  <si>
    <t>Enrollment by race and ethnicity distribution for Hispanic/Latino and Two or more races categories</t>
  </si>
  <si>
    <t>Southern Illinois University Edwardsville - Fall 2020 Enrollment Reports</t>
  </si>
  <si>
    <t>Table 11: Enrollment by race and ethnicity distribution for Hispanic/Latino and Two or more races categories</t>
  </si>
  <si>
    <t>Hispanic / Latino</t>
  </si>
  <si>
    <t>American Indian / Alaska Native</t>
  </si>
  <si>
    <t>Asian</t>
  </si>
  <si>
    <t>Black or African American</t>
  </si>
  <si>
    <t>Native Hawaiian / Other Pacific Islander</t>
  </si>
  <si>
    <t>White</t>
  </si>
  <si>
    <t>Men</t>
  </si>
  <si>
    <t>Women</t>
  </si>
  <si>
    <t>Hispanic/Latino</t>
  </si>
  <si>
    <t>Two or more races</t>
  </si>
  <si>
    <t>Non-resident</t>
  </si>
  <si>
    <t>Black / African American</t>
  </si>
  <si>
    <t>Unknown</t>
  </si>
  <si>
    <t>Totals</t>
  </si>
  <si>
    <t>Award Level</t>
  </si>
  <si>
    <t>CIP Code</t>
  </si>
  <si>
    <t>Degree/Major</t>
  </si>
  <si>
    <t>All</t>
  </si>
  <si>
    <t>Total Undergraduate enrollment</t>
  </si>
  <si>
    <t>24.0101</t>
  </si>
  <si>
    <t>Undeclared - degree-seeking</t>
  </si>
  <si>
    <t>24.0102</t>
  </si>
  <si>
    <t>Unclassified - non-degree-seeking</t>
  </si>
  <si>
    <t>03.0104</t>
  </si>
  <si>
    <t>BS in Environmental Sciences</t>
  </si>
  <si>
    <t>09.0101</t>
  </si>
  <si>
    <t>BA and BS in Applied Communication Studies</t>
  </si>
  <si>
    <t>09.0102</t>
  </si>
  <si>
    <t>BA and BS in Mass Communications</t>
  </si>
  <si>
    <t>11.0101</t>
  </si>
  <si>
    <t>BS in Computer Management &amp; Info Sys</t>
  </si>
  <si>
    <t>11.0701</t>
  </si>
  <si>
    <t>BA and BS in Computer Science</t>
  </si>
  <si>
    <t>13.1001</t>
  </si>
  <si>
    <t>BS in Special Education</t>
  </si>
  <si>
    <t>13.1202</t>
  </si>
  <si>
    <t>BS in Elementary Education</t>
  </si>
  <si>
    <t>13.1210</t>
  </si>
  <si>
    <t>BS in Early Childhood Education</t>
  </si>
  <si>
    <t>13.1316</t>
  </si>
  <si>
    <t>BS in Earth &amp; Space Science Educ</t>
  </si>
  <si>
    <t>14.0801</t>
  </si>
  <si>
    <t>BS in Civil Engineering</t>
  </si>
  <si>
    <t>14.0901</t>
  </si>
  <si>
    <t>BS in Computer Engineering</t>
  </si>
  <si>
    <t>14.1001</t>
  </si>
  <si>
    <t>BS in Electrical Engineering</t>
  </si>
  <si>
    <t>14.1901</t>
  </si>
  <si>
    <t>BS in Mechanical Engineering</t>
  </si>
  <si>
    <t>14.3501</t>
  </si>
  <si>
    <t>BS in Industrial Engineering</t>
  </si>
  <si>
    <t>14.4201</t>
  </si>
  <si>
    <t>BS in Mechatronics and Robotics Engineering</t>
  </si>
  <si>
    <t>16.0101</t>
  </si>
  <si>
    <t>BA and BS in Foreign Languages and Literature</t>
  </si>
  <si>
    <t>23.0101</t>
  </si>
  <si>
    <t>BA in English</t>
  </si>
  <si>
    <t>BLS in Liberal Studies</t>
  </si>
  <si>
    <t>26.0101</t>
  </si>
  <si>
    <t>BA and BS in Biological Sciences</t>
  </si>
  <si>
    <t>27.0101</t>
  </si>
  <si>
    <t>BA and BS in Mathematical Studies</t>
  </si>
  <si>
    <t>30.0000</t>
  </si>
  <si>
    <t>BA and BS in Integrative Studies</t>
  </si>
  <si>
    <t>30.2001</t>
  </si>
  <si>
    <t>BA in International Studies</t>
  </si>
  <si>
    <t>31.0505</t>
  </si>
  <si>
    <t>BS in Exercise Science</t>
  </si>
  <si>
    <t>38.0101</t>
  </si>
  <si>
    <t>BA and BS in Philosophy</t>
  </si>
  <si>
    <t>40.0501</t>
  </si>
  <si>
    <t>BA and Bs in Chemistry</t>
  </si>
  <si>
    <t>40.0801</t>
  </si>
  <si>
    <t>BS in Physics</t>
  </si>
  <si>
    <t>42.0101</t>
  </si>
  <si>
    <t>BA and BS in Psychology</t>
  </si>
  <si>
    <t>43.0104</t>
  </si>
  <si>
    <t>BA and BS in Criminal Justice Studies</t>
  </si>
  <si>
    <t>44.0701</t>
  </si>
  <si>
    <t>BSW in Social Work</t>
  </si>
  <si>
    <t>45.0201</t>
  </si>
  <si>
    <t>BA and BS in Anthropology</t>
  </si>
  <si>
    <t>45.0601</t>
  </si>
  <si>
    <t>BA and BS in Economics</t>
  </si>
  <si>
    <t>45.0701</t>
  </si>
  <si>
    <t>BA and BS in Geography</t>
  </si>
  <si>
    <t>45.1001</t>
  </si>
  <si>
    <t>BA and BS in Political Science</t>
  </si>
  <si>
    <t>45.1101</t>
  </si>
  <si>
    <t>BA and BS in Sociology</t>
  </si>
  <si>
    <t>50.0501</t>
  </si>
  <si>
    <t>BA and BS in Theater and Dance</t>
  </si>
  <si>
    <t>50.0701</t>
  </si>
  <si>
    <t>BA and BS in Art</t>
  </si>
  <si>
    <t>50.0702</t>
  </si>
  <si>
    <t>BFA in Art and Design</t>
  </si>
  <si>
    <t>50.0901</t>
  </si>
  <si>
    <t>BA and BM in Music</t>
  </si>
  <si>
    <t>51.0204</t>
  </si>
  <si>
    <t>BA and BS in Speech Language Pathology and Audiology</t>
  </si>
  <si>
    <t>51.2207</t>
  </si>
  <si>
    <t>BS in Public Health</t>
  </si>
  <si>
    <t>51.3102</t>
  </si>
  <si>
    <t>BS in Nutrition</t>
  </si>
  <si>
    <t>51.3801</t>
  </si>
  <si>
    <t>BS in Nursing</t>
  </si>
  <si>
    <t>52.0201</t>
  </si>
  <si>
    <t>BS in Business Administration</t>
  </si>
  <si>
    <t>52.0301</t>
  </si>
  <si>
    <t>BSA in Accountancy</t>
  </si>
  <si>
    <t>52.0601</t>
  </si>
  <si>
    <t>BS in Business Economics and Finance</t>
  </si>
  <si>
    <t>52.2001</t>
  </si>
  <si>
    <t>BS in Construction Management</t>
  </si>
  <si>
    <t>54.0101</t>
  </si>
  <si>
    <t>BA and BS in History</t>
  </si>
  <si>
    <t>Total Post-Baccalaureate Certificate enrollment</t>
  </si>
  <si>
    <t>13.0501</t>
  </si>
  <si>
    <t>Classroom Technologies</t>
  </si>
  <si>
    <t>Web-Based Learning</t>
  </si>
  <si>
    <t>13.1401</t>
  </si>
  <si>
    <t>Teaching English as a 2nd Language</t>
  </si>
  <si>
    <t>Integrative Studies</t>
  </si>
  <si>
    <t>30.1401</t>
  </si>
  <si>
    <t>Museum Studies</t>
  </si>
  <si>
    <t>Total Master's and Unclassified Graduate enrollment</t>
  </si>
  <si>
    <t>MS in Environmental Sciences</t>
  </si>
  <si>
    <t>03.0199</t>
  </si>
  <si>
    <t>PSM in Environmental Science Management</t>
  </si>
  <si>
    <t>MA in Applied Communication Studies</t>
  </si>
  <si>
    <t>MS in Media Studies</t>
  </si>
  <si>
    <t>MS in Computer Management &amp; Info Sys</t>
  </si>
  <si>
    <t>MS in Computer Science</t>
  </si>
  <si>
    <t>13.0301</t>
  </si>
  <si>
    <t>MSED in Curriculum and Instruction</t>
  </si>
  <si>
    <t>13.0401</t>
  </si>
  <si>
    <t>MSED in Educational Administration</t>
  </si>
  <si>
    <t>13.0406</t>
  </si>
  <si>
    <t>MSED in College Student Personnel Adm</t>
  </si>
  <si>
    <t>MSED in Instructional Technology</t>
  </si>
  <si>
    <t>MSED in Special Education</t>
  </si>
  <si>
    <t>13.1206</t>
  </si>
  <si>
    <t>MAT in Teacher Education</t>
  </si>
  <si>
    <t>13.1315</t>
  </si>
  <si>
    <t>MSED in Literacy Education</t>
  </si>
  <si>
    <t>13.9999</t>
  </si>
  <si>
    <t>MSED in Diversity and Equity in Education</t>
  </si>
  <si>
    <t>MS in Civil Engineering</t>
  </si>
  <si>
    <t>MS in Electrical and Computer Engineering</t>
  </si>
  <si>
    <t>MS in Mechanical Engineering</t>
  </si>
  <si>
    <t>MS in Industrial Engineering</t>
  </si>
  <si>
    <t>MA in English</t>
  </si>
  <si>
    <t>23.1302</t>
  </si>
  <si>
    <t>MFA in Creative Writing</t>
  </si>
  <si>
    <t>Unclassified Graduates</t>
  </si>
  <si>
    <t>MS in Biological Sciences</t>
  </si>
  <si>
    <t>MS in Mathematics</t>
  </si>
  <si>
    <t>MA and MS in Integrative Studies</t>
  </si>
  <si>
    <t>31.0501</t>
  </si>
  <si>
    <t>MS and MSED in Kinesiology</t>
  </si>
  <si>
    <t>MS in Chemistry</t>
  </si>
  <si>
    <t>MA and MS in Psychology</t>
  </si>
  <si>
    <t>MS in Criminal Justice Policy</t>
  </si>
  <si>
    <t>44.0401</t>
  </si>
  <si>
    <t>MPA in Public Administration</t>
  </si>
  <si>
    <t>MSW in Social Work</t>
  </si>
  <si>
    <t>MS in Geography</t>
  </si>
  <si>
    <t>MA in Sociology</t>
  </si>
  <si>
    <t>MFA in Art</t>
  </si>
  <si>
    <t>MM in Music</t>
  </si>
  <si>
    <t>MS in Speech Language Pathology</t>
  </si>
  <si>
    <t>51.0707</t>
  </si>
  <si>
    <t>MS in Healthcare Informatics</t>
  </si>
  <si>
    <t>51.2010</t>
  </si>
  <si>
    <t>MS in Pharmaceutical Sciences</t>
  </si>
  <si>
    <t>51.2299</t>
  </si>
  <si>
    <t>MPH in Public Health</t>
  </si>
  <si>
    <t>51.2301</t>
  </si>
  <si>
    <t>MA in Art Therapy Counseling</t>
  </si>
  <si>
    <t>51.3101</t>
  </si>
  <si>
    <t>MS in Nutrition and Dietetics</t>
  </si>
  <si>
    <t>51.3203</t>
  </si>
  <si>
    <t>MS in Nurse Educator</t>
  </si>
  <si>
    <t>51.3802</t>
  </si>
  <si>
    <t>MS in Health Care and Nursing Administration</t>
  </si>
  <si>
    <t>MBA in Business Administration</t>
  </si>
  <si>
    <t>MSA in Accountancy</t>
  </si>
  <si>
    <t>52.1402</t>
  </si>
  <si>
    <t>MMR in Marketing Research</t>
  </si>
  <si>
    <t>MA in History</t>
  </si>
  <si>
    <t>EDS in Educational Administration</t>
  </si>
  <si>
    <t>42.2805</t>
  </si>
  <si>
    <t>SD in School Psychology</t>
  </si>
  <si>
    <t>51.0506</t>
  </si>
  <si>
    <t>Total Doctoral - Research enrollment</t>
  </si>
  <si>
    <t>EDD in Educational Leadership</t>
  </si>
  <si>
    <t>Unclassified (SIUC Cooperative Doctoral Programs)</t>
  </si>
  <si>
    <t>Total Doctoral - Professional Practice enrollment</t>
  </si>
  <si>
    <t>51.0401</t>
  </si>
  <si>
    <t>DMD in Dental Medicine</t>
  </si>
  <si>
    <t>51.2001</t>
  </si>
  <si>
    <t>PHRMD in Pharmacy</t>
  </si>
  <si>
    <t>51.3818</t>
  </si>
  <si>
    <t>Doctor of Nursing Practice (DNP)</t>
  </si>
  <si>
    <t>Total Fall 2020 Enrollment</t>
  </si>
  <si>
    <t>Table 2: Enrollment headcount by major program, race-ethnicity and gender</t>
  </si>
  <si>
    <t>Table 4: Fall Enrollment headcounts by level, time status, race-ethnic category, and gender</t>
  </si>
  <si>
    <t>Total</t>
  </si>
  <si>
    <t>Total students, all levels</t>
  </si>
  <si>
    <t>Total Undergraduates</t>
  </si>
  <si>
    <t>Total degree-seeking Undergraduates</t>
  </si>
  <si>
    <t>Total Full-time Undergraduates</t>
  </si>
  <si>
    <t>Full-time degree-seeking Undergraduates subtotal</t>
  </si>
  <si>
    <t>Full-time</t>
  </si>
  <si>
    <t>First-time Freshmen</t>
  </si>
  <si>
    <t>Other-First-Year</t>
  </si>
  <si>
    <t>2nd-Year</t>
  </si>
  <si>
    <t>3rd-Year</t>
  </si>
  <si>
    <t>4th-Year-and-higher</t>
  </si>
  <si>
    <t>Non-degree-seeking</t>
  </si>
  <si>
    <t>Total Part-time Undergraduates</t>
  </si>
  <si>
    <t>Part-time degree-seeking Undergraduates subtotal</t>
  </si>
  <si>
    <t>Part-time</t>
  </si>
  <si>
    <t>Total Graduate and Professional Practice</t>
  </si>
  <si>
    <t>Total Graduate students</t>
  </si>
  <si>
    <t>First-time Graduate students</t>
  </si>
  <si>
    <t>Continuing Graduate students</t>
  </si>
  <si>
    <t>Total Full-time Graduate students</t>
  </si>
  <si>
    <t>Total Part-time Graduate students</t>
  </si>
  <si>
    <t>1st-time graduate students</t>
  </si>
  <si>
    <t>Other-Graduate-students</t>
  </si>
  <si>
    <t>Total Professional Practice</t>
  </si>
  <si>
    <t>Dental Medicine</t>
  </si>
  <si>
    <t>Pharmacy</t>
  </si>
  <si>
    <t>First-time Professional Practice</t>
  </si>
  <si>
    <t>Continuing Professional Practice</t>
  </si>
  <si>
    <t>On-Campus</t>
  </si>
  <si>
    <t>Alton (SDM)</t>
  </si>
  <si>
    <t>Edwardsville</t>
  </si>
  <si>
    <t>Off-campus</t>
  </si>
  <si>
    <t>Extension/off-site location</t>
  </si>
  <si>
    <t>Fully online</t>
  </si>
  <si>
    <t>Table 7: Enrollment by time status, age category, level, and gender</t>
  </si>
  <si>
    <t>Undegraduate degree-seeking</t>
  </si>
  <si>
    <t>Undergraduate non-degree-seeking</t>
  </si>
  <si>
    <t>Doctors-degree Professional Practice</t>
  </si>
  <si>
    <t>Graduate</t>
  </si>
  <si>
    <t>Time status</t>
  </si>
  <si>
    <t>Age category</t>
  </si>
  <si>
    <t>Total enrollment</t>
  </si>
  <si>
    <t>17 and under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</si>
  <si>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</si>
  <si>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</si>
  <si>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</si>
  <si>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</si>
  <si>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</si>
  <si>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</si>
  <si>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</si>
  <si>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</si>
  <si>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</si>
  <si>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Table 8: Enrollment headcounts of first-time students by level and state of residence</t>
  </si>
  <si>
    <t>State of residence when student was first admitted at this level</t>
  </si>
  <si>
    <t>First-time Freshmen (01)</t>
  </si>
  <si>
    <t>From column (01): Graduated High School in the past 12 months (02)</t>
  </si>
  <si>
    <t>Undergraduate Transfers (03)</t>
  </si>
  <si>
    <t>First-time Professional Practice (04)</t>
  </si>
  <si>
    <t>First-time Graduate students (05)</t>
  </si>
  <si>
    <t>Total first-time students</t>
  </si>
  <si>
    <t>Total students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</si>
  <si>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</si>
  <si>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</si>
  <si>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</si>
  <si>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</si>
  <si>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</si>
  <si>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</si>
  <si>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</si>
  <si>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</si>
  <si>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</si>
  <si>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</si>
  <si>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</si>
  <si>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</si>
  <si>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</si>
  <si>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</si>
  <si>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</si>
  <si>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</si>
  <si>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</si>
  <si>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</si>
  <si>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</si>
  <si>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</si>
  <si>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</si>
  <si>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</si>
  <si>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</si>
  <si>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</si>
  <si>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</si>
  <si>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</si>
  <si>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</si>
  <si>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</si>
  <si>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</si>
  <si>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</si>
  <si>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</si>
  <si>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</si>
  <si>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</si>
  <si>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</si>
  <si>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</si>
  <si>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</si>
  <si>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</si>
  <si>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</si>
  <si>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</si>
  <si>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</si>
  <si>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</si>
  <si>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</si>
  <si>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</si>
  <si>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</si>
  <si>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</si>
  <si>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</si>
  <si>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</si>
  <si>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</si>
  <si>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</si>
  <si>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 Unknown</t>
  </si>
  <si>
    <t>Foreign countries</t>
  </si>
  <si>
    <t>Table 10: First-time Undergraduate Transfer students by race-ethnic category and gender</t>
  </si>
  <si>
    <t>FICE</t>
  </si>
  <si>
    <t>Institution</t>
  </si>
  <si>
    <t>Total Undergraduate Transfer students</t>
  </si>
  <si>
    <t>Illinois Public Universities</t>
  </si>
  <si>
    <t>001674</t>
  </si>
  <si>
    <t>Eastern Illinois University</t>
  </si>
  <si>
    <t>009145</t>
  </si>
  <si>
    <t>Governors State University</t>
  </si>
  <si>
    <t>001692</t>
  </si>
  <si>
    <t>Illinois State University</t>
  </si>
  <si>
    <t>001758</t>
  </si>
  <si>
    <t>Southern Ill Univ-Carbondale</t>
  </si>
  <si>
    <t>009333</t>
  </si>
  <si>
    <t>Univ Of Illinois - Springfield</t>
  </si>
  <si>
    <t>001776</t>
  </si>
  <si>
    <t>Univ Of Illinois - Chicago</t>
  </si>
  <si>
    <t>001775</t>
  </si>
  <si>
    <t>Univ Of Ill - Urbana Champaign</t>
  </si>
  <si>
    <t>001780</t>
  </si>
  <si>
    <t>Western Illinois University</t>
  </si>
  <si>
    <t>Illinois Public Community Colleges</t>
  </si>
  <si>
    <t>001638</t>
  </si>
  <si>
    <t>Black Hawk College</t>
  </si>
  <si>
    <t>007265</t>
  </si>
  <si>
    <t>Carl Sandburg College</t>
  </si>
  <si>
    <t>001647</t>
  </si>
  <si>
    <t>City Colleges Of Chicago</t>
  </si>
  <si>
    <t>006656</t>
  </si>
  <si>
    <t>College Of DuPage</t>
  </si>
  <si>
    <t>007694</t>
  </si>
  <si>
    <t>College Of Lake County</t>
  </si>
  <si>
    <t>001669</t>
  </si>
  <si>
    <t>Danville Area Comm College</t>
  </si>
  <si>
    <t>001675</t>
  </si>
  <si>
    <t>Elgin Community College</t>
  </si>
  <si>
    <t>003961</t>
  </si>
  <si>
    <t>Harper College</t>
  </si>
  <si>
    <t>030838</t>
  </si>
  <si>
    <t>Heartland Community College</t>
  </si>
  <si>
    <t>001681</t>
  </si>
  <si>
    <t>Highland Community College</t>
  </si>
  <si>
    <t>006753</t>
  </si>
  <si>
    <t>Illinois Central College</t>
  </si>
  <si>
    <t>009135</t>
  </si>
  <si>
    <t>Illinois Eastern Comm College</t>
  </si>
  <si>
    <t>008076</t>
  </si>
  <si>
    <t>John A Logan College</t>
  </si>
  <si>
    <t>012813</t>
  </si>
  <si>
    <t>John Wood Community College</t>
  </si>
  <si>
    <t>001699</t>
  </si>
  <si>
    <t>Joliet Junior College</t>
  </si>
  <si>
    <t>007690</t>
  </si>
  <si>
    <t>Kankakee Community College</t>
  </si>
  <si>
    <t>001701</t>
  </si>
  <si>
    <t>Kaskaskia College</t>
  </si>
  <si>
    <t>007684</t>
  </si>
  <si>
    <t>Kishwaukee College</t>
  </si>
  <si>
    <t>007644</t>
  </si>
  <si>
    <t>Lake Land College</t>
  </si>
  <si>
    <t>010020</t>
  </si>
  <si>
    <t>Lewis And Clark Community College</t>
  </si>
  <si>
    <t>007170</t>
  </si>
  <si>
    <t>Lincoln Land Community College</t>
  </si>
  <si>
    <t>007691</t>
  </si>
  <si>
    <t>McHenry County College</t>
  </si>
  <si>
    <t>007692</t>
  </si>
  <si>
    <t>Moraine Valley Comm College</t>
  </si>
  <si>
    <t>001728</t>
  </si>
  <si>
    <t>Morton College</t>
  </si>
  <si>
    <t>009896</t>
  </si>
  <si>
    <t>Oakton Community College</t>
  </si>
  <si>
    <t>007118</t>
  </si>
  <si>
    <t>Parkland College</t>
  </si>
  <si>
    <t>001640</t>
  </si>
  <si>
    <t>Prairie State College</t>
  </si>
  <si>
    <t>007119</t>
  </si>
  <si>
    <t>Rend Lake College</t>
  </si>
  <si>
    <t>010879</t>
  </si>
  <si>
    <t>Richland Community College</t>
  </si>
  <si>
    <t>001747</t>
  </si>
  <si>
    <t>Rock Valley College</t>
  </si>
  <si>
    <t>001752</t>
  </si>
  <si>
    <t>Sauk Valley Community College</t>
  </si>
  <si>
    <t>007693</t>
  </si>
  <si>
    <t>Shawnee Community College</t>
  </si>
  <si>
    <t>001769</t>
  </si>
  <si>
    <t>South Suburban College Cook County</t>
  </si>
  <si>
    <t>001757</t>
  </si>
  <si>
    <t>Southeastern Illinois College</t>
  </si>
  <si>
    <t>001636</t>
  </si>
  <si>
    <t>Southwestern Illinois College</t>
  </si>
  <si>
    <t>001643</t>
  </si>
  <si>
    <t>Spoon River College</t>
  </si>
  <si>
    <t>001773</t>
  </si>
  <si>
    <t>Triton College</t>
  </si>
  <si>
    <t>006931</t>
  </si>
  <si>
    <t>Waubonsee Community College</t>
  </si>
  <si>
    <t>Illinois Independent not-for-profit institutions</t>
  </si>
  <si>
    <t>001639</t>
  </si>
  <si>
    <t>Blackburn College</t>
  </si>
  <si>
    <t>001641</t>
  </si>
  <si>
    <t>Bradley University</t>
  </si>
  <si>
    <t>001665</t>
  </si>
  <si>
    <t>Columbia College</t>
  </si>
  <si>
    <t>001671</t>
  </si>
  <si>
    <t>DePaul University</t>
  </si>
  <si>
    <t>029289</t>
  </si>
  <si>
    <t>East-West University</t>
  </si>
  <si>
    <t>001676</t>
  </si>
  <si>
    <t>Elmhurst College</t>
  </si>
  <si>
    <t>001684</t>
  </si>
  <si>
    <t>Greenville Univ</t>
  </si>
  <si>
    <t>001704</t>
  </si>
  <si>
    <t>Knox College</t>
  </si>
  <si>
    <t>001717</t>
  </si>
  <si>
    <t>MacMurray College</t>
  </si>
  <si>
    <t>001722</t>
  </si>
  <si>
    <t>McKendree University</t>
  </si>
  <si>
    <t>001724</t>
  </si>
  <si>
    <t>Millikin University</t>
  </si>
  <si>
    <t>001741</t>
  </si>
  <si>
    <t>Olivet Nazarene University</t>
  </si>
  <si>
    <t>001746</t>
  </si>
  <si>
    <t>Robert Morris Univ</t>
  </si>
  <si>
    <t>Illinois independent for-profit institutions</t>
  </si>
  <si>
    <t>E01649</t>
  </si>
  <si>
    <t>Rasmussen College Romeoville</t>
  </si>
  <si>
    <t>Out of state and foreign institutions</t>
  </si>
  <si>
    <t>Table 9: New Freshmen from Illinois by County, Race-Ethnicity, and Gender</t>
  </si>
  <si>
    <t>County</t>
  </si>
  <si>
    <t>IL001  IL-Adams</t>
  </si>
  <si>
    <t>IL005  IL-Bond</t>
  </si>
  <si>
    <t>IL009  IL-Brown</t>
  </si>
  <si>
    <t>IL011  IL-Bureau</t>
  </si>
  <si>
    <t>IL013  IL-Calhoun</t>
  </si>
  <si>
    <t>IL017  IL-Cass</t>
  </si>
  <si>
    <t>IL019  IL-Champaign</t>
  </si>
  <si>
    <t>IL021  IL-Christian</t>
  </si>
  <si>
    <t>IL027  IL-Clinton</t>
  </si>
  <si>
    <t>IL029  IL-Coles</t>
  </si>
  <si>
    <t>IL031  IL-Cook</t>
  </si>
  <si>
    <t>IL033  IL-Crawford</t>
  </si>
  <si>
    <t>IL037  IL-Dekalb</t>
  </si>
  <si>
    <t>IL039  IL-Dewitt</t>
  </si>
  <si>
    <t>IL041  IL-Douglas</t>
  </si>
  <si>
    <t>IL043  IL-Dupage</t>
  </si>
  <si>
    <t>IL045  IL-Edgar</t>
  </si>
  <si>
    <t>IL047  IL-Edwards</t>
  </si>
  <si>
    <t>IL049  IL-Effingham</t>
  </si>
  <si>
    <t>IL051  IL-Fayette</t>
  </si>
  <si>
    <t>IL053  IL-Ford</t>
  </si>
  <si>
    <t>IL055  IL-Franklin</t>
  </si>
  <si>
    <t>IL057  IL-Fulton</t>
  </si>
  <si>
    <t>IL059  IL-Gallatin</t>
  </si>
  <si>
    <t>IL061  IL-Greene</t>
  </si>
  <si>
    <t>IL063  IL-Grundy</t>
  </si>
  <si>
    <t>IL065  IL-Hamilton</t>
  </si>
  <si>
    <t>IL067  IL-Hancock</t>
  </si>
  <si>
    <t>IL073  IL-Henry</t>
  </si>
  <si>
    <t>IL075  IL-Iroquois</t>
  </si>
  <si>
    <t>IL077  IL-Jackson</t>
  </si>
  <si>
    <t>IL079  IL-Jasper</t>
  </si>
  <si>
    <t>IL081  IL-Jefferson</t>
  </si>
  <si>
    <t>IL083  IL-Jersey</t>
  </si>
  <si>
    <t>IL085  IL-Jo Daviess</t>
  </si>
  <si>
    <t>IL087  IL-Johnson</t>
  </si>
  <si>
    <t>IL089  IL-Kane</t>
  </si>
  <si>
    <t>IL091  IL-Kankakee</t>
  </si>
  <si>
    <t>IL093  IL-Kendall</t>
  </si>
  <si>
    <t>IL095  IL-Knox</t>
  </si>
  <si>
    <t>IL097  IL-Lake</t>
  </si>
  <si>
    <t>IL099  IL-La Salle</t>
  </si>
  <si>
    <t>IL101  IL-Lawrence</t>
  </si>
  <si>
    <t>IL103  IL-Lee</t>
  </si>
  <si>
    <t>IL105  IL-Livingston</t>
  </si>
  <si>
    <t>IL107  IL-Logan</t>
  </si>
  <si>
    <t>IL109  IL-McDonough</t>
  </si>
  <si>
    <t>IL111  IL-McHenry</t>
  </si>
  <si>
    <t>IL113  IL-McLean</t>
  </si>
  <si>
    <t>IL115  IL-Macon</t>
  </si>
  <si>
    <t>IL117  IL-Macoupin</t>
  </si>
  <si>
    <t>IL119  IL-Madison</t>
  </si>
  <si>
    <t>IL121  IL-Marion</t>
  </si>
  <si>
    <t>IL123  IL-Marshall</t>
  </si>
  <si>
    <t>IL125  IL-Mason</t>
  </si>
  <si>
    <t>IL127  IL-Massac</t>
  </si>
  <si>
    <t>IL129  IL-Menard</t>
  </si>
  <si>
    <t>IL131  IL-Mercer</t>
  </si>
  <si>
    <t>IL133  IL-Monroe</t>
  </si>
  <si>
    <t>IL135  IL-Montgomery</t>
  </si>
  <si>
    <t>IL137  IL-Morgan</t>
  </si>
  <si>
    <t>IL139  IL-Moultrie</t>
  </si>
  <si>
    <t>IL141  IL-Ogle</t>
  </si>
  <si>
    <t>IL143  IL-Peoria</t>
  </si>
  <si>
    <t>IL145  IL-Perry</t>
  </si>
  <si>
    <t>IL147  IL-Piatt</t>
  </si>
  <si>
    <t>IL149  IL-Pike</t>
  </si>
  <si>
    <t>IL157  IL-Randolph</t>
  </si>
  <si>
    <t>IL159  IL-Richland</t>
  </si>
  <si>
    <t>IL161  IL-Rock Island</t>
  </si>
  <si>
    <t>IL163  IL-Saint Clair</t>
  </si>
  <si>
    <t>IL165  IL-Saline</t>
  </si>
  <si>
    <t>IL167  IL-Sangamon</t>
  </si>
  <si>
    <t>IL169  IL-Schuyler</t>
  </si>
  <si>
    <t>IL171  IL-Scott</t>
  </si>
  <si>
    <t>IL173  IL-Shelby</t>
  </si>
  <si>
    <t>IL175  IL-Stark</t>
  </si>
  <si>
    <t>IL177  IL-Stephenson</t>
  </si>
  <si>
    <t>IL179  IL-Tazewell</t>
  </si>
  <si>
    <t>IL181  IL-Union</t>
  </si>
  <si>
    <t>IL185  IL-Wabash</t>
  </si>
  <si>
    <t>IL187  IL-Warren</t>
  </si>
  <si>
    <t>IL189  IL-Washington</t>
  </si>
  <si>
    <t>IL191  IL-Wayne</t>
  </si>
  <si>
    <t>IL193  IL-White</t>
  </si>
  <si>
    <t>IL195  IL-Whiteside</t>
  </si>
  <si>
    <t>IL197  IL-Will</t>
  </si>
  <si>
    <t>IL199  IL-Williamson</t>
  </si>
  <si>
    <t>IL201  IL-Winnebago</t>
  </si>
  <si>
    <t>IL203  IL-Woodford</t>
  </si>
  <si>
    <t>Enrollment by Campus, race-ethnic and gender</t>
  </si>
  <si>
    <t>Table 5A: Enrollment by Campus, race-ethnicity and gender</t>
  </si>
  <si>
    <t>Certificate in Endodontics (School of Dental Medicine)</t>
  </si>
  <si>
    <t>PM Certificate in Literacy Specialist</t>
  </si>
  <si>
    <t>PM Certificate in Psychiatric Mental Health Nursing Practice</t>
  </si>
  <si>
    <t>Total Post-Master's Certificates  and Specialist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</si>
</sst>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6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b/>
      <sz val="10"/>
      <color rgb="FFC00000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333333"/>
      </right>
      <top style="thin">
        <color auto="1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auto="1"/>
      </top>
      <bottom style="thin">
        <color indexed="64"/>
      </bottom>
      <diagonal/>
    </border>
    <border>
      <left style="thin">
        <color rgb="FF33333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333333"/>
      </right>
      <top style="thin">
        <color auto="1"/>
      </top>
      <bottom/>
      <diagonal/>
    </border>
    <border>
      <left style="thin">
        <color rgb="FF333333"/>
      </left>
      <right style="thin">
        <color auto="1"/>
      </right>
      <top/>
      <bottom/>
      <diagonal/>
    </border>
    <border>
      <left style="thin">
        <color auto="1"/>
      </left>
      <right style="thin">
        <color rgb="FF333333"/>
      </right>
      <top/>
      <bottom/>
      <diagonal/>
    </border>
    <border>
      <left style="thin">
        <color auto="1"/>
      </left>
      <right style="thin">
        <color rgb="FF333333"/>
      </right>
      <top/>
      <bottom style="thin">
        <color auto="1"/>
      </bottom>
      <diagonal/>
    </border>
    <border>
      <left style="thin">
        <color rgb="FF333333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56">
    <xf numFmtId="0" fontId="0" fillId="0" borderId="0" xfId="0"/>
    <xf numFmtId="0" fontId="0" fillId="0" borderId="0" xfId="0" applyAlignment="1">
      <alignment horizontal="center"/>
    </xf>
    <xf numFmtId="0" fontId="3" fillId="0" borderId="7" xfId="0" applyFont="1" applyFill="1" applyBorder="1"/>
    <xf numFmtId="0" fontId="3" fillId="0" borderId="0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5" fillId="0" borderId="8" xfId="0" applyFont="1" applyFill="1" applyBorder="1"/>
    <xf numFmtId="1" fontId="5" fillId="0" borderId="7" xfId="0" applyNumberFormat="1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 applyFill="1"/>
    <xf numFmtId="1" fontId="5" fillId="0" borderId="12" xfId="0" applyNumberFormat="1" applyFont="1" applyFill="1" applyBorder="1"/>
    <xf numFmtId="49" fontId="5" fillId="0" borderId="0" xfId="0" applyNumberFormat="1" applyFont="1" applyFill="1" applyBorder="1"/>
    <xf numFmtId="0" fontId="5" fillId="0" borderId="8" xfId="0" applyFont="1" applyFill="1" applyBorder="1" applyAlignment="1">
      <alignment vertical="top"/>
    </xf>
    <xf numFmtId="0" fontId="5" fillId="0" borderId="13" xfId="0" applyFont="1" applyFill="1" applyBorder="1"/>
    <xf numFmtId="0" fontId="4" fillId="0" borderId="9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/>
    </xf>
    <xf numFmtId="1" fontId="5" fillId="0" borderId="4" xfId="0" applyNumberFormat="1" applyFont="1" applyFill="1" applyBorder="1"/>
    <xf numFmtId="1" fontId="5" fillId="0" borderId="5" xfId="0" applyNumberFormat="1" applyFont="1" applyFill="1" applyBorder="1"/>
    <xf numFmtId="1" fontId="5" fillId="0" borderId="2" xfId="0" applyNumberFormat="1" applyFont="1" applyFill="1" applyBorder="1"/>
    <xf numFmtId="0" fontId="4" fillId="0" borderId="6" xfId="0" applyFont="1" applyFill="1" applyBorder="1" applyAlignment="1"/>
    <xf numFmtId="49" fontId="4" fillId="0" borderId="2" xfId="0" applyNumberFormat="1" applyFont="1" applyFill="1" applyBorder="1" applyAlignment="1">
      <alignment vertical="center"/>
    </xf>
    <xf numFmtId="49" fontId="5" fillId="0" borderId="10" xfId="0" applyNumberFormat="1" applyFont="1" applyFill="1" applyBorder="1"/>
    <xf numFmtId="1" fontId="5" fillId="0" borderId="9" xfId="0" applyNumberFormat="1" applyFont="1" applyFill="1" applyBorder="1"/>
    <xf numFmtId="1" fontId="5" fillId="0" borderId="10" xfId="0" applyNumberFormat="1" applyFont="1" applyFill="1" applyBorder="1"/>
    <xf numFmtId="1" fontId="5" fillId="0" borderId="3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1" fontId="4" fillId="2" borderId="4" xfId="0" applyNumberFormat="1" applyFont="1" applyFill="1" applyBorder="1"/>
    <xf numFmtId="1" fontId="4" fillId="2" borderId="5" xfId="0" applyNumberFormat="1" applyFont="1" applyFill="1" applyBorder="1"/>
    <xf numFmtId="1" fontId="4" fillId="2" borderId="2" xfId="0" applyNumberFormat="1" applyFont="1" applyFill="1" applyBorder="1"/>
    <xf numFmtId="1" fontId="6" fillId="0" borderId="4" xfId="0" applyNumberFormat="1" applyFont="1" applyFill="1" applyBorder="1"/>
    <xf numFmtId="1" fontId="6" fillId="0" borderId="5" xfId="0" applyNumberFormat="1" applyFont="1" applyFill="1" applyBorder="1"/>
    <xf numFmtId="1" fontId="6" fillId="0" borderId="2" xfId="0" applyNumberFormat="1" applyFont="1" applyFill="1" applyBorder="1"/>
    <xf numFmtId="0" fontId="5" fillId="0" borderId="14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/>
    </xf>
    <xf numFmtId="1" fontId="5" fillId="0" borderId="14" xfId="0" applyNumberFormat="1" applyFont="1" applyFill="1" applyBorder="1"/>
    <xf numFmtId="1" fontId="5" fillId="0" borderId="15" xfId="0" applyNumberFormat="1" applyFont="1" applyFill="1" applyBorder="1"/>
    <xf numFmtId="0" fontId="5" fillId="0" borderId="1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" fontId="7" fillId="0" borderId="4" xfId="0" applyNumberFormat="1" applyFont="1" applyFill="1" applyBorder="1"/>
    <xf numFmtId="1" fontId="7" fillId="0" borderId="5" xfId="0" applyNumberFormat="1" applyFont="1" applyFill="1" applyBorder="1"/>
    <xf numFmtId="1" fontId="7" fillId="0" borderId="2" xfId="0" applyNumberFormat="1" applyFont="1" applyFill="1" applyBorder="1"/>
    <xf numFmtId="0" fontId="6" fillId="0" borderId="4" xfId="0" applyFont="1" applyFill="1" applyBorder="1" applyAlignment="1">
      <alignment horizontal="right" vertical="top"/>
    </xf>
    <xf numFmtId="1" fontId="5" fillId="0" borderId="1" xfId="0" applyNumberFormat="1" applyFont="1" applyFill="1" applyBorder="1"/>
    <xf numFmtId="1" fontId="4" fillId="3" borderId="14" xfId="0" applyNumberFormat="1" applyFont="1" applyFill="1" applyBorder="1"/>
    <xf numFmtId="1" fontId="4" fillId="3" borderId="6" xfId="0" applyNumberFormat="1" applyFont="1" applyFill="1" applyBorder="1"/>
    <xf numFmtId="1" fontId="4" fillId="3" borderId="2" xfId="0" applyNumberFormat="1" applyFont="1" applyFill="1" applyBorder="1"/>
    <xf numFmtId="1" fontId="4" fillId="4" borderId="4" xfId="0" applyNumberFormat="1" applyFont="1" applyFill="1" applyBorder="1"/>
    <xf numFmtId="1" fontId="4" fillId="4" borderId="5" xfId="0" applyNumberFormat="1" applyFont="1" applyFill="1" applyBorder="1"/>
    <xf numFmtId="1" fontId="4" fillId="4" borderId="2" xfId="0" applyNumberFormat="1" applyFont="1" applyFill="1" applyBorder="1"/>
    <xf numFmtId="0" fontId="5" fillId="0" borderId="14" xfId="0" applyFont="1" applyFill="1" applyBorder="1" applyAlignment="1">
      <alignment vertical="top"/>
    </xf>
    <xf numFmtId="0" fontId="5" fillId="0" borderId="13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top"/>
    </xf>
    <xf numFmtId="0" fontId="5" fillId="0" borderId="11" xfId="0" applyFont="1" applyFill="1" applyBorder="1" applyAlignment="1">
      <alignment horizontal="right" vertical="center"/>
    </xf>
    <xf numFmtId="0" fontId="7" fillId="0" borderId="4" xfId="0" applyFont="1" applyFill="1" applyBorder="1"/>
    <xf numFmtId="0" fontId="7" fillId="0" borderId="6" xfId="0" applyFont="1" applyFill="1" applyBorder="1" applyAlignment="1">
      <alignment horizontal="right" vertical="top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14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/>
    </xf>
    <xf numFmtId="1" fontId="5" fillId="0" borderId="13" xfId="0" applyNumberFormat="1" applyFont="1" applyFill="1" applyBorder="1"/>
    <xf numFmtId="0" fontId="5" fillId="0" borderId="9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/>
    </xf>
    <xf numFmtId="1" fontId="5" fillId="0" borderId="11" xfId="0" applyNumberFormat="1" applyFont="1" applyFill="1" applyBorder="1"/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/>
    <xf numFmtId="0" fontId="8" fillId="0" borderId="0" xfId="0" applyFont="1" applyFill="1" applyBorder="1"/>
    <xf numFmtId="1" fontId="4" fillId="3" borderId="4" xfId="0" applyNumberFormat="1" applyFont="1" applyFill="1" applyBorder="1"/>
    <xf numFmtId="1" fontId="4" fillId="3" borderId="5" xfId="0" applyNumberFormat="1" applyFont="1" applyFill="1" applyBorder="1"/>
    <xf numFmtId="0" fontId="4" fillId="0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right"/>
    </xf>
    <xf numFmtId="1" fontId="4" fillId="4" borderId="4" xfId="0" applyNumberFormat="1" applyFont="1" applyFill="1" applyBorder="1" applyAlignment="1">
      <alignment horizontal="right"/>
    </xf>
    <xf numFmtId="1" fontId="4" fillId="4" borderId="5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/>
    </xf>
    <xf numFmtId="1" fontId="5" fillId="5" borderId="15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" fontId="5" fillId="5" borderId="10" xfId="0" applyNumberFormat="1" applyFont="1" applyFill="1" applyBorder="1" applyAlignment="1">
      <alignment horizontal="right"/>
    </xf>
    <xf numFmtId="1" fontId="4" fillId="4" borderId="6" xfId="0" applyNumberFormat="1" applyFont="1" applyFill="1" applyBorder="1"/>
    <xf numFmtId="0" fontId="4" fillId="3" borderId="2" xfId="0" applyFont="1" applyFill="1" applyBorder="1" applyAlignment="1">
      <alignment horizontal="right"/>
    </xf>
    <xf numFmtId="1" fontId="4" fillId="3" borderId="5" xfId="0" applyNumberFormat="1" applyFont="1" applyFill="1" applyBorder="1" applyAlignment="1">
      <alignment horizontal="right"/>
    </xf>
    <xf numFmtId="0" fontId="4" fillId="5" borderId="4" xfId="0" applyFont="1" applyFill="1" applyBorder="1" applyAlignment="1"/>
    <xf numFmtId="0" fontId="4" fillId="5" borderId="2" xfId="0" applyFont="1" applyFill="1" applyBorder="1" applyAlignment="1"/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1" xfId="0" applyFont="1" applyFill="1" applyBorder="1"/>
    <xf numFmtId="1" fontId="5" fillId="5" borderId="0" xfId="0" applyNumberFormat="1" applyFont="1" applyFill="1" applyBorder="1"/>
    <xf numFmtId="1" fontId="5" fillId="5" borderId="7" xfId="0" applyNumberFormat="1" applyFont="1" applyFill="1" applyBorder="1"/>
    <xf numFmtId="0" fontId="5" fillId="5" borderId="12" xfId="0" applyFont="1" applyFill="1" applyBorder="1"/>
    <xf numFmtId="0" fontId="5" fillId="5" borderId="3" xfId="0" applyFont="1" applyFill="1" applyBorder="1"/>
    <xf numFmtId="1" fontId="5" fillId="5" borderId="10" xfId="0" applyNumberFormat="1" applyFont="1" applyFill="1" applyBorder="1"/>
    <xf numFmtId="1" fontId="5" fillId="5" borderId="9" xfId="0" applyNumberFormat="1" applyFont="1" applyFill="1" applyBorder="1"/>
    <xf numFmtId="0" fontId="11" fillId="0" borderId="2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right" vertical="top"/>
    </xf>
    <xf numFmtId="164" fontId="12" fillId="3" borderId="16" xfId="1" applyNumberFormat="1" applyFont="1" applyFill="1" applyBorder="1" applyAlignment="1">
      <alignment horizontal="right" vertical="top"/>
    </xf>
    <xf numFmtId="0" fontId="13" fillId="0" borderId="1" xfId="1" applyFont="1" applyFill="1" applyBorder="1" applyAlignment="1">
      <alignment horizontal="left" vertical="top"/>
    </xf>
    <xf numFmtId="164" fontId="13" fillId="0" borderId="1" xfId="1" applyNumberFormat="1" applyFont="1" applyFill="1" applyBorder="1" applyAlignment="1">
      <alignment horizontal="right" vertical="top"/>
    </xf>
    <xf numFmtId="0" fontId="13" fillId="0" borderId="1" xfId="0" applyFont="1" applyFill="1" applyBorder="1"/>
    <xf numFmtId="164" fontId="13" fillId="0" borderId="19" xfId="1" applyNumberFormat="1" applyFont="1" applyFill="1" applyBorder="1" applyAlignment="1">
      <alignment horizontal="right" vertical="top"/>
    </xf>
    <xf numFmtId="164" fontId="13" fillId="0" borderId="20" xfId="1" applyNumberFormat="1" applyFont="1" applyFill="1" applyBorder="1"/>
    <xf numFmtId="0" fontId="13" fillId="0" borderId="12" xfId="1" applyFont="1" applyFill="1" applyBorder="1" applyAlignment="1">
      <alignment horizontal="left" vertical="top"/>
    </xf>
    <xf numFmtId="164" fontId="13" fillId="0" borderId="12" xfId="1" applyNumberFormat="1" applyFont="1" applyFill="1" applyBorder="1" applyAlignment="1">
      <alignment horizontal="right" vertical="top"/>
    </xf>
    <xf numFmtId="0" fontId="13" fillId="0" borderId="12" xfId="0" applyFont="1" applyFill="1" applyBorder="1"/>
    <xf numFmtId="164" fontId="13" fillId="0" borderId="21" xfId="1" applyNumberFormat="1" applyFont="1" applyFill="1" applyBorder="1" applyAlignment="1">
      <alignment horizontal="right" vertical="top"/>
    </xf>
    <xf numFmtId="164" fontId="13" fillId="0" borderId="12" xfId="2" applyNumberFormat="1" applyFont="1" applyFill="1" applyBorder="1" applyAlignment="1">
      <alignment horizontal="right" vertical="top"/>
    </xf>
    <xf numFmtId="0" fontId="13" fillId="0" borderId="3" xfId="1" applyFont="1" applyFill="1" applyBorder="1" applyAlignment="1">
      <alignment horizontal="left" vertical="top"/>
    </xf>
    <xf numFmtId="164" fontId="13" fillId="0" borderId="3" xfId="1" applyNumberFormat="1" applyFont="1" applyFill="1" applyBorder="1" applyAlignment="1">
      <alignment horizontal="right" vertical="top"/>
    </xf>
    <xf numFmtId="164" fontId="13" fillId="0" borderId="3" xfId="2" applyNumberFormat="1" applyFont="1" applyFill="1" applyBorder="1" applyAlignment="1">
      <alignment horizontal="right" vertical="top"/>
    </xf>
    <xf numFmtId="164" fontId="13" fillId="0" borderId="22" xfId="1" applyNumberFormat="1" applyFont="1" applyFill="1" applyBorder="1" applyAlignment="1">
      <alignment horizontal="right" vertical="top"/>
    </xf>
    <xf numFmtId="164" fontId="13" fillId="0" borderId="23" xfId="1" applyNumberFormat="1" applyFont="1" applyFill="1" applyBorder="1"/>
    <xf numFmtId="0" fontId="14" fillId="3" borderId="4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right"/>
    </xf>
    <xf numFmtId="0" fontId="14" fillId="4" borderId="5" xfId="0" applyFont="1" applyFill="1" applyBorder="1" applyAlignment="1">
      <alignment horizontal="right"/>
    </xf>
    <xf numFmtId="0" fontId="14" fillId="4" borderId="6" xfId="0" applyFont="1" applyFill="1" applyBorder="1" applyAlignment="1">
      <alignment horizontal="right"/>
    </xf>
    <xf numFmtId="49" fontId="15" fillId="0" borderId="7" xfId="0" applyNumberFormat="1" applyFont="1" applyFill="1" applyBorder="1"/>
    <xf numFmtId="49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8" xfId="0" applyFont="1" applyFill="1" applyBorder="1"/>
    <xf numFmtId="0" fontId="14" fillId="4" borderId="5" xfId="0" applyFont="1" applyFill="1" applyBorder="1"/>
    <xf numFmtId="0" fontId="14" fillId="4" borderId="6" xfId="0" applyFont="1" applyFill="1" applyBorder="1"/>
    <xf numFmtId="0" fontId="1" fillId="0" borderId="14" xfId="0" applyFont="1" applyFill="1" applyBorder="1" applyAlignment="1">
      <alignment horizontal="center" wrapText="1"/>
    </xf>
    <xf numFmtId="0" fontId="14" fillId="0" borderId="4" xfId="0" applyFont="1" applyFill="1" applyBorder="1"/>
    <xf numFmtId="0" fontId="14" fillId="0" borderId="4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right"/>
    </xf>
    <xf numFmtId="0" fontId="14" fillId="4" borderId="4" xfId="0" applyFont="1" applyFill="1" applyBorder="1"/>
    <xf numFmtId="0" fontId="15" fillId="0" borderId="7" xfId="0" applyFont="1" applyFill="1" applyBorder="1"/>
    <xf numFmtId="0" fontId="15" fillId="0" borderId="9" xfId="0" applyFont="1" applyFill="1" applyBorder="1"/>
    <xf numFmtId="0" fontId="15" fillId="0" borderId="11" xfId="0" applyFont="1" applyFill="1" applyBorder="1"/>
    <xf numFmtId="0" fontId="15" fillId="0" borderId="10" xfId="0" applyFont="1" applyFill="1" applyBorder="1"/>
    <xf numFmtId="49" fontId="5" fillId="0" borderId="10" xfId="0" applyNumberFormat="1" applyFont="1" applyFill="1" applyBorder="1" applyAlignment="1">
      <alignment vertical="top"/>
    </xf>
    <xf numFmtId="0" fontId="5" fillId="0" borderId="11" xfId="0" applyFont="1" applyFill="1" applyBorder="1"/>
    <xf numFmtId="0" fontId="4" fillId="6" borderId="4" xfId="0" applyFont="1" applyFill="1" applyBorder="1" applyAlignment="1">
      <alignment vertical="top"/>
    </xf>
    <xf numFmtId="1" fontId="4" fillId="6" borderId="4" xfId="0" applyNumberFormat="1" applyFont="1" applyFill="1" applyBorder="1"/>
    <xf numFmtId="1" fontId="4" fillId="6" borderId="5" xfId="0" applyNumberFormat="1" applyFont="1" applyFill="1" applyBorder="1"/>
    <xf numFmtId="1" fontId="4" fillId="6" borderId="2" xfId="0" applyNumberFormat="1" applyFont="1" applyFill="1" applyBorder="1"/>
    <xf numFmtId="1" fontId="5" fillId="5" borderId="14" xfId="0" applyNumberFormat="1" applyFont="1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49" fontId="4" fillId="6" borderId="5" xfId="0" applyNumberFormat="1" applyFont="1" applyFill="1" applyBorder="1" applyAlignment="1">
      <alignment vertical="top"/>
    </xf>
    <xf numFmtId="0" fontId="4" fillId="6" borderId="6" xfId="0" applyFont="1" applyFill="1" applyBorder="1" applyAlignment="1">
      <alignment vertical="top"/>
    </xf>
    <xf numFmtId="1" fontId="4" fillId="6" borderId="6" xfId="0" applyNumberFormat="1" applyFont="1" applyFill="1" applyBorder="1"/>
    <xf numFmtId="49" fontId="5" fillId="6" borderId="5" xfId="0" applyNumberFormat="1" applyFont="1" applyFill="1" applyBorder="1" applyAlignment="1">
      <alignment vertical="top"/>
    </xf>
    <xf numFmtId="0" fontId="4" fillId="6" borderId="4" xfId="0" applyFont="1" applyFill="1" applyBorder="1"/>
    <xf numFmtId="0" fontId="4" fillId="6" borderId="13" xfId="0" applyFont="1" applyFill="1" applyBorder="1" applyAlignment="1">
      <alignment vertical="top"/>
    </xf>
    <xf numFmtId="0" fontId="4" fillId="7" borderId="4" xfId="0" applyFont="1" applyFill="1" applyBorder="1"/>
    <xf numFmtId="0" fontId="4" fillId="7" borderId="5" xfId="0" applyFont="1" applyFill="1" applyBorder="1" applyAlignment="1"/>
    <xf numFmtId="0" fontId="4" fillId="7" borderId="6" xfId="0" applyFont="1" applyFill="1" applyBorder="1" applyAlignment="1">
      <alignment horizontal="right"/>
    </xf>
    <xf numFmtId="1" fontId="4" fillId="7" borderId="2" xfId="0" applyNumberFormat="1" applyFont="1" applyFill="1" applyBorder="1"/>
    <xf numFmtId="1" fontId="4" fillId="7" borderId="4" xfId="0" applyNumberFormat="1" applyFont="1" applyFill="1" applyBorder="1"/>
    <xf numFmtId="1" fontId="4" fillId="7" borderId="5" xfId="0" applyNumberFormat="1" applyFont="1" applyFill="1" applyBorder="1"/>
    <xf numFmtId="0" fontId="6" fillId="0" borderId="6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/>
    <xf numFmtId="0" fontId="14" fillId="4" borderId="12" xfId="0" applyFont="1" applyFill="1" applyBorder="1"/>
    <xf numFmtId="0" fontId="14" fillId="4" borderId="3" xfId="0" applyFont="1" applyFill="1" applyBorder="1"/>
    <xf numFmtId="0" fontId="14" fillId="0" borderId="5" xfId="0" applyFont="1" applyFill="1" applyBorder="1"/>
    <xf numFmtId="0" fontId="14" fillId="6" borderId="8" xfId="0" applyFont="1" applyFill="1" applyBorder="1"/>
    <xf numFmtId="0" fontId="14" fillId="8" borderId="6" xfId="0" applyFont="1" applyFill="1" applyBorder="1"/>
    <xf numFmtId="1" fontId="4" fillId="0" borderId="12" xfId="0" applyNumberFormat="1" applyFont="1" applyFill="1" applyBorder="1"/>
    <xf numFmtId="1" fontId="4" fillId="0" borderId="3" xfId="0" applyNumberFormat="1" applyFont="1" applyFill="1" applyBorder="1"/>
    <xf numFmtId="1" fontId="4" fillId="8" borderId="12" xfId="0" applyNumberFormat="1" applyFont="1" applyFill="1" applyBorder="1"/>
    <xf numFmtId="1" fontId="4" fillId="8" borderId="2" xfId="0" applyNumberFormat="1" applyFont="1" applyFill="1" applyBorder="1"/>
    <xf numFmtId="1" fontId="4" fillId="8" borderId="3" xfId="0" applyNumberFormat="1" applyFont="1" applyFill="1" applyBorder="1"/>
    <xf numFmtId="0" fontId="4" fillId="8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textRotation="90"/>
    </xf>
    <xf numFmtId="0" fontId="4" fillId="0" borderId="3" xfId="0" applyFont="1" applyFill="1" applyBorder="1" applyAlignment="1">
      <alignment horizontal="center" textRotation="90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right" vertical="top"/>
    </xf>
    <xf numFmtId="0" fontId="4" fillId="6" borderId="6" xfId="0" applyFont="1" applyFill="1" applyBorder="1" applyAlignment="1">
      <alignment horizontal="right" vertical="top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right" vertical="top"/>
    </xf>
    <xf numFmtId="0" fontId="4" fillId="3" borderId="6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4" fillId="4" borderId="6" xfId="0" applyFont="1" applyFill="1" applyBorder="1" applyAlignment="1">
      <alignment horizontal="right" vertical="top"/>
    </xf>
    <xf numFmtId="0" fontId="7" fillId="0" borderId="4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top"/>
    </xf>
    <xf numFmtId="0" fontId="4" fillId="3" borderId="4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4" borderId="14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5" fillId="4" borderId="12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right"/>
    </xf>
    <xf numFmtId="0" fontId="14" fillId="4" borderId="5" xfId="0" applyFont="1" applyFill="1" applyBorder="1" applyAlignment="1">
      <alignment horizontal="right"/>
    </xf>
    <xf numFmtId="49" fontId="14" fillId="4" borderId="4" xfId="0" applyNumberFormat="1" applyFont="1" applyFill="1" applyBorder="1" applyAlignment="1">
      <alignment horizontal="right"/>
    </xf>
    <xf numFmtId="49" fontId="14" fillId="4" borderId="5" xfId="0" applyNumberFormat="1" applyFont="1" applyFill="1" applyBorder="1" applyAlignment="1">
      <alignment horizontal="right"/>
    </xf>
    <xf numFmtId="0" fontId="14" fillId="3" borderId="4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</cellXfs>
  <cellStyles count="3">
    <cellStyle name="Normal" xfId="0" builtinId="0"/>
    <cellStyle name="Normal_Sheet4" xfId="2" xr:uid="{9269CDAA-530D-4AD1-AA18-D782CD1623C0}"/>
    <cellStyle name="Normal_Table8-StateOrigin" xfId="1" xr:uid="{9A25AEA2-2C33-47FF-81F8-EB7B2B5CE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opLeftCell="A2" zoomScaleNormal="100" workbookViewId="0">
      <selection activeCell="B16" sqref="B16"/>
    </sheetView>
  </sheetViews>
  <sheetFormatPr defaultRowHeight="15" x14ac:dyDescent="0.25"/>
  <cols>
    <col min="2" max="2" width="103.28515625" bestFit="1" customWidth="1"/>
  </cols>
  <sheetData>
    <row r="1" spans="1:2" x14ac:dyDescent="0.25">
      <c r="A1" s="187" t="s">
        <v>11</v>
      </c>
      <c r="B1" s="187"/>
    </row>
    <row r="2" spans="1:2" x14ac:dyDescent="0.25">
      <c r="A2" s="188" t="s">
        <v>0</v>
      </c>
      <c r="B2" s="188"/>
    </row>
    <row r="3" spans="1:2" x14ac:dyDescent="0.25">
      <c r="A3" t="s">
        <v>1</v>
      </c>
      <c r="B3" t="s">
        <v>2</v>
      </c>
    </row>
    <row r="4" spans="1:2" x14ac:dyDescent="0.25">
      <c r="A4" s="1">
        <v>2</v>
      </c>
      <c r="B4" t="s">
        <v>3</v>
      </c>
    </row>
    <row r="5" spans="1:2" x14ac:dyDescent="0.25">
      <c r="A5" s="1">
        <v>4</v>
      </c>
      <c r="B5" t="s">
        <v>4</v>
      </c>
    </row>
    <row r="6" spans="1:2" x14ac:dyDescent="0.25">
      <c r="A6" s="1" t="s">
        <v>5</v>
      </c>
      <c r="B6" t="s">
        <v>554</v>
      </c>
    </row>
    <row r="7" spans="1:2" x14ac:dyDescent="0.25">
      <c r="A7" s="1">
        <v>7</v>
      </c>
      <c r="B7" t="s">
        <v>6</v>
      </c>
    </row>
    <row r="8" spans="1:2" x14ac:dyDescent="0.25">
      <c r="A8" s="1">
        <v>8</v>
      </c>
      <c r="B8" t="s">
        <v>7</v>
      </c>
    </row>
    <row r="9" spans="1:2" x14ac:dyDescent="0.25">
      <c r="A9" s="1">
        <v>9</v>
      </c>
      <c r="B9" t="s">
        <v>8</v>
      </c>
    </row>
    <row r="10" spans="1:2" x14ac:dyDescent="0.25">
      <c r="A10" s="1">
        <v>10</v>
      </c>
      <c r="B10" t="s">
        <v>9</v>
      </c>
    </row>
    <row r="11" spans="1:2" x14ac:dyDescent="0.25">
      <c r="A11" s="1">
        <v>11</v>
      </c>
      <c r="B11" t="s">
        <v>10</v>
      </c>
    </row>
  </sheetData>
  <mergeCells count="2">
    <mergeCell ref="A1:B1"/>
    <mergeCell ref="A2:B2"/>
  </mergeCells>
  <pageMargins left="0.7" right="0.7" top="0.75" bottom="0.75" header="0.3" footer="0.3"/>
  <pageSetup orientation="landscape" horizontalDpi="1200" verticalDpi="1200" r:id="rId1"/>
  <headerFooter>
    <oddFooter>&amp;R&amp;"-,Italic"&amp;K01+034Office of Institutional Research and Studies
Fall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8C74-7A49-4274-9F8A-2A98042C9144}">
  <sheetPr>
    <pageSetUpPr fitToPage="1"/>
  </sheetPr>
  <dimension ref="A1:X122"/>
  <sheetViews>
    <sheetView topLeftCell="A101" zoomScaleNormal="100" workbookViewId="0">
      <selection activeCell="C124" sqref="C124"/>
    </sheetView>
  </sheetViews>
  <sheetFormatPr defaultRowHeight="15" x14ac:dyDescent="0.25"/>
  <cols>
    <col min="1" max="1" width="3.7109375" bestFit="1" customWidth="1"/>
    <col min="3" max="3" width="54.42578125" customWidth="1"/>
    <col min="24" max="24" width="7.7109375" customWidth="1"/>
  </cols>
  <sheetData>
    <row r="1" spans="1:24" ht="48" customHeight="1" x14ac:dyDescent="0.25">
      <c r="A1" s="195" t="s">
        <v>27</v>
      </c>
      <c r="B1" s="197" t="s">
        <v>218</v>
      </c>
      <c r="C1" s="198"/>
      <c r="D1" s="189" t="s">
        <v>23</v>
      </c>
      <c r="E1" s="190"/>
      <c r="F1" s="189" t="s">
        <v>21</v>
      </c>
      <c r="G1" s="190"/>
      <c r="H1" s="191" t="s">
        <v>14</v>
      </c>
      <c r="I1" s="192"/>
      <c r="J1" s="189" t="s">
        <v>15</v>
      </c>
      <c r="K1" s="190"/>
      <c r="L1" s="191" t="s">
        <v>24</v>
      </c>
      <c r="M1" s="192"/>
      <c r="N1" s="191" t="s">
        <v>17</v>
      </c>
      <c r="O1" s="192"/>
      <c r="P1" s="189" t="s">
        <v>18</v>
      </c>
      <c r="Q1" s="190"/>
      <c r="R1" s="191" t="s">
        <v>22</v>
      </c>
      <c r="S1" s="192"/>
      <c r="T1" s="189" t="s">
        <v>25</v>
      </c>
      <c r="U1" s="190"/>
      <c r="V1" s="189" t="s">
        <v>26</v>
      </c>
      <c r="W1" s="194"/>
      <c r="X1" s="190"/>
    </row>
    <row r="2" spans="1:24" ht="18" customHeight="1" x14ac:dyDescent="0.25">
      <c r="A2" s="196"/>
      <c r="B2" s="33" t="s">
        <v>28</v>
      </c>
      <c r="C2" s="32" t="s">
        <v>29</v>
      </c>
      <c r="D2" s="14" t="s">
        <v>19</v>
      </c>
      <c r="E2" s="15" t="s">
        <v>20</v>
      </c>
      <c r="F2" s="14" t="s">
        <v>19</v>
      </c>
      <c r="G2" s="15" t="s">
        <v>20</v>
      </c>
      <c r="H2" s="14" t="s">
        <v>19</v>
      </c>
      <c r="I2" s="15" t="s">
        <v>20</v>
      </c>
      <c r="J2" s="14" t="s">
        <v>19</v>
      </c>
      <c r="K2" s="15" t="s">
        <v>20</v>
      </c>
      <c r="L2" s="14" t="s">
        <v>19</v>
      </c>
      <c r="M2" s="15" t="s">
        <v>20</v>
      </c>
      <c r="N2" s="14" t="s">
        <v>19</v>
      </c>
      <c r="O2" s="15" t="s">
        <v>20</v>
      </c>
      <c r="P2" s="14" t="s">
        <v>19</v>
      </c>
      <c r="Q2" s="15" t="s">
        <v>20</v>
      </c>
      <c r="R2" s="14" t="s">
        <v>19</v>
      </c>
      <c r="S2" s="15" t="s">
        <v>20</v>
      </c>
      <c r="T2" s="14" t="s">
        <v>19</v>
      </c>
      <c r="U2" s="15" t="s">
        <v>20</v>
      </c>
      <c r="V2" s="15" t="s">
        <v>19</v>
      </c>
      <c r="W2" s="15" t="s">
        <v>20</v>
      </c>
      <c r="X2" s="14" t="s">
        <v>30</v>
      </c>
    </row>
    <row r="3" spans="1:24" x14ac:dyDescent="0.25">
      <c r="A3" s="153">
        <v>5</v>
      </c>
      <c r="B3" s="199" t="s">
        <v>31</v>
      </c>
      <c r="C3" s="200"/>
      <c r="D3" s="154">
        <v>101</v>
      </c>
      <c r="E3" s="155">
        <v>52</v>
      </c>
      <c r="F3" s="154">
        <v>255</v>
      </c>
      <c r="G3" s="155">
        <v>265</v>
      </c>
      <c r="H3" s="154">
        <v>9</v>
      </c>
      <c r="I3" s="155">
        <v>13</v>
      </c>
      <c r="J3" s="154">
        <v>118</v>
      </c>
      <c r="K3" s="155">
        <v>138</v>
      </c>
      <c r="L3" s="154">
        <v>462</v>
      </c>
      <c r="M3" s="155">
        <v>832</v>
      </c>
      <c r="N3" s="154">
        <v>6</v>
      </c>
      <c r="O3" s="155">
        <v>8</v>
      </c>
      <c r="P3" s="154">
        <v>3211</v>
      </c>
      <c r="Q3" s="155">
        <v>3953</v>
      </c>
      <c r="R3" s="154">
        <v>152</v>
      </c>
      <c r="S3" s="155">
        <v>233</v>
      </c>
      <c r="T3" s="154">
        <v>64</v>
      </c>
      <c r="U3" s="155">
        <v>70</v>
      </c>
      <c r="V3" s="154">
        <f>SUMIF($D$2:$U$2,"Men",$D3:$U3)</f>
        <v>4378</v>
      </c>
      <c r="W3" s="155">
        <f>SUMIF($D$2:$U$2,"Women",$D3:$U3)</f>
        <v>5564</v>
      </c>
      <c r="X3" s="156">
        <v>9942</v>
      </c>
    </row>
    <row r="4" spans="1:24" x14ac:dyDescent="0.25">
      <c r="A4" s="16"/>
      <c r="B4" s="17" t="s">
        <v>32</v>
      </c>
      <c r="C4" s="18" t="s">
        <v>33</v>
      </c>
      <c r="D4" s="19">
        <v>40</v>
      </c>
      <c r="E4" s="20">
        <v>18</v>
      </c>
      <c r="F4" s="19">
        <v>113</v>
      </c>
      <c r="G4" s="21">
        <v>108</v>
      </c>
      <c r="H4" s="19">
        <v>2</v>
      </c>
      <c r="I4" s="21">
        <v>5</v>
      </c>
      <c r="J4" s="19">
        <v>47</v>
      </c>
      <c r="K4" s="21">
        <v>43</v>
      </c>
      <c r="L4" s="19">
        <v>241</v>
      </c>
      <c r="M4" s="21">
        <v>386</v>
      </c>
      <c r="N4" s="19">
        <v>2</v>
      </c>
      <c r="O4" s="21">
        <v>3</v>
      </c>
      <c r="P4" s="19">
        <v>1252</v>
      </c>
      <c r="Q4" s="21">
        <v>1113</v>
      </c>
      <c r="R4" s="19">
        <v>79</v>
      </c>
      <c r="S4" s="21">
        <v>90</v>
      </c>
      <c r="T4" s="19">
        <v>27</v>
      </c>
      <c r="U4" s="21">
        <v>27</v>
      </c>
      <c r="V4" s="19">
        <f>SUMIF($D$2:$U$2,"Men",$D4:$U4)</f>
        <v>1803</v>
      </c>
      <c r="W4" s="20">
        <f>SUMIF($D$2:$U$2,"Women",$D4:$U4)</f>
        <v>1793</v>
      </c>
      <c r="X4" s="181">
        <v>3596</v>
      </c>
    </row>
    <row r="5" spans="1:24" x14ac:dyDescent="0.25">
      <c r="A5" s="16"/>
      <c r="B5" s="23" t="s">
        <v>34</v>
      </c>
      <c r="C5" s="24" t="s">
        <v>35</v>
      </c>
      <c r="D5" s="19">
        <v>2</v>
      </c>
      <c r="E5" s="20">
        <v>0</v>
      </c>
      <c r="F5" s="19">
        <v>1</v>
      </c>
      <c r="G5" s="21">
        <v>3</v>
      </c>
      <c r="H5" s="19">
        <v>0</v>
      </c>
      <c r="I5" s="21">
        <v>1</v>
      </c>
      <c r="J5" s="19">
        <v>1</v>
      </c>
      <c r="K5" s="21">
        <v>2</v>
      </c>
      <c r="L5" s="19">
        <v>2</v>
      </c>
      <c r="M5" s="21">
        <v>1</v>
      </c>
      <c r="N5" s="19">
        <v>0</v>
      </c>
      <c r="O5" s="21">
        <v>0</v>
      </c>
      <c r="P5" s="19">
        <v>21</v>
      </c>
      <c r="Q5" s="21">
        <v>12</v>
      </c>
      <c r="R5" s="19">
        <v>1</v>
      </c>
      <c r="S5" s="21">
        <v>1</v>
      </c>
      <c r="T5" s="19">
        <v>1</v>
      </c>
      <c r="U5" s="21">
        <v>1</v>
      </c>
      <c r="V5" s="19">
        <f>SUMIF($D$2:$U$2,"Men",$D5:$U5)</f>
        <v>29</v>
      </c>
      <c r="W5" s="20">
        <f>SUMIF($D$2:$U$2,"Women",$D5:$U5)</f>
        <v>21</v>
      </c>
      <c r="X5" s="181">
        <v>50</v>
      </c>
    </row>
    <row r="6" spans="1:24" x14ac:dyDescent="0.25">
      <c r="A6" s="16"/>
      <c r="B6" s="23" t="s">
        <v>36</v>
      </c>
      <c r="C6" s="24" t="s">
        <v>37</v>
      </c>
      <c r="D6" s="19">
        <v>0</v>
      </c>
      <c r="E6" s="20">
        <v>1</v>
      </c>
      <c r="F6" s="19">
        <v>1</v>
      </c>
      <c r="G6" s="21">
        <v>1</v>
      </c>
      <c r="H6" s="19">
        <v>0</v>
      </c>
      <c r="I6" s="21">
        <v>0</v>
      </c>
      <c r="J6" s="19">
        <v>0</v>
      </c>
      <c r="K6" s="21">
        <v>1</v>
      </c>
      <c r="L6" s="19">
        <v>1</v>
      </c>
      <c r="M6" s="21">
        <v>0</v>
      </c>
      <c r="N6" s="19">
        <v>0</v>
      </c>
      <c r="O6" s="21">
        <v>0</v>
      </c>
      <c r="P6" s="19">
        <v>15</v>
      </c>
      <c r="Q6" s="21">
        <v>7</v>
      </c>
      <c r="R6" s="19">
        <v>0</v>
      </c>
      <c r="S6" s="21">
        <v>0</v>
      </c>
      <c r="T6" s="19">
        <v>0</v>
      </c>
      <c r="U6" s="21">
        <v>0</v>
      </c>
      <c r="V6" s="19">
        <f t="shared" ref="V6:V69" si="0">SUMIF($D$2:$U$2,"Men",$D6:$U6)</f>
        <v>17</v>
      </c>
      <c r="W6" s="20">
        <f>SUMIF($D$2:$U$2,"Women",$D6:$U6)</f>
        <v>10</v>
      </c>
      <c r="X6" s="181">
        <v>27</v>
      </c>
    </row>
    <row r="7" spans="1:24" x14ac:dyDescent="0.25">
      <c r="A7" s="16"/>
      <c r="B7" s="17" t="s">
        <v>38</v>
      </c>
      <c r="C7" s="18" t="s">
        <v>39</v>
      </c>
      <c r="D7" s="19">
        <v>2</v>
      </c>
      <c r="E7" s="20">
        <v>0</v>
      </c>
      <c r="F7" s="19">
        <v>3</v>
      </c>
      <c r="G7" s="21">
        <v>5</v>
      </c>
      <c r="H7" s="19">
        <v>0</v>
      </c>
      <c r="I7" s="21">
        <v>0</v>
      </c>
      <c r="J7" s="19">
        <v>0</v>
      </c>
      <c r="K7" s="21">
        <v>0</v>
      </c>
      <c r="L7" s="19">
        <v>9</v>
      </c>
      <c r="M7" s="21">
        <v>15</v>
      </c>
      <c r="N7" s="19">
        <v>0</v>
      </c>
      <c r="O7" s="21">
        <v>0</v>
      </c>
      <c r="P7" s="19">
        <v>26</v>
      </c>
      <c r="Q7" s="21">
        <v>63</v>
      </c>
      <c r="R7" s="19">
        <v>0</v>
      </c>
      <c r="S7" s="21">
        <v>0</v>
      </c>
      <c r="T7" s="19">
        <v>0</v>
      </c>
      <c r="U7" s="21">
        <v>1</v>
      </c>
      <c r="V7" s="19">
        <f t="shared" si="0"/>
        <v>40</v>
      </c>
      <c r="W7" s="20">
        <f t="shared" ref="W7:W70" si="1">SUMIF($D$2:$U$2,"Women",$D7:$U7)</f>
        <v>84</v>
      </c>
      <c r="X7" s="181">
        <v>124</v>
      </c>
    </row>
    <row r="8" spans="1:24" x14ac:dyDescent="0.25">
      <c r="A8" s="16"/>
      <c r="B8" s="17" t="s">
        <v>40</v>
      </c>
      <c r="C8" s="18" t="s">
        <v>41</v>
      </c>
      <c r="D8" s="19">
        <v>0</v>
      </c>
      <c r="E8" s="20">
        <v>2</v>
      </c>
      <c r="F8" s="19">
        <v>5</v>
      </c>
      <c r="G8" s="21">
        <v>0</v>
      </c>
      <c r="H8" s="19">
        <v>0</v>
      </c>
      <c r="I8" s="21">
        <v>0</v>
      </c>
      <c r="J8" s="19">
        <v>1</v>
      </c>
      <c r="K8" s="21">
        <v>0</v>
      </c>
      <c r="L8" s="19">
        <v>34</v>
      </c>
      <c r="M8" s="21">
        <v>19</v>
      </c>
      <c r="N8" s="19">
        <v>0</v>
      </c>
      <c r="O8" s="21">
        <v>1</v>
      </c>
      <c r="P8" s="19">
        <v>70</v>
      </c>
      <c r="Q8" s="21">
        <v>52</v>
      </c>
      <c r="R8" s="19">
        <v>2</v>
      </c>
      <c r="S8" s="21">
        <v>4</v>
      </c>
      <c r="T8" s="19">
        <v>1</v>
      </c>
      <c r="U8" s="21">
        <v>2</v>
      </c>
      <c r="V8" s="19">
        <f t="shared" si="0"/>
        <v>113</v>
      </c>
      <c r="W8" s="20">
        <f t="shared" si="1"/>
        <v>80</v>
      </c>
      <c r="X8" s="181">
        <v>193</v>
      </c>
    </row>
    <row r="9" spans="1:24" x14ac:dyDescent="0.25">
      <c r="A9" s="16"/>
      <c r="B9" s="23" t="s">
        <v>42</v>
      </c>
      <c r="C9" s="24" t="s">
        <v>43</v>
      </c>
      <c r="D9" s="19">
        <v>0</v>
      </c>
      <c r="E9" s="20">
        <v>0</v>
      </c>
      <c r="F9" s="19">
        <v>1</v>
      </c>
      <c r="G9" s="21">
        <v>1</v>
      </c>
      <c r="H9" s="19">
        <v>0</v>
      </c>
      <c r="I9" s="21">
        <v>0</v>
      </c>
      <c r="J9" s="19">
        <v>1</v>
      </c>
      <c r="K9" s="21">
        <v>1</v>
      </c>
      <c r="L9" s="19">
        <v>3</v>
      </c>
      <c r="M9" s="21">
        <v>2</v>
      </c>
      <c r="N9" s="19">
        <v>0</v>
      </c>
      <c r="O9" s="21">
        <v>0</v>
      </c>
      <c r="P9" s="19">
        <v>42</v>
      </c>
      <c r="Q9" s="21">
        <v>3</v>
      </c>
      <c r="R9" s="19">
        <v>0</v>
      </c>
      <c r="S9" s="21">
        <v>0</v>
      </c>
      <c r="T9" s="19">
        <v>2</v>
      </c>
      <c r="U9" s="21">
        <v>1</v>
      </c>
      <c r="V9" s="19">
        <f t="shared" si="0"/>
        <v>49</v>
      </c>
      <c r="W9" s="20">
        <f t="shared" si="1"/>
        <v>8</v>
      </c>
      <c r="X9" s="181">
        <v>57</v>
      </c>
    </row>
    <row r="10" spans="1:24" x14ac:dyDescent="0.25">
      <c r="A10" s="16"/>
      <c r="B10" s="17" t="s">
        <v>44</v>
      </c>
      <c r="C10" s="18" t="s">
        <v>45</v>
      </c>
      <c r="D10" s="19">
        <v>8</v>
      </c>
      <c r="E10" s="20">
        <v>0</v>
      </c>
      <c r="F10" s="19">
        <v>13</v>
      </c>
      <c r="G10" s="21">
        <v>1</v>
      </c>
      <c r="H10" s="19">
        <v>0</v>
      </c>
      <c r="I10" s="21">
        <v>0</v>
      </c>
      <c r="J10" s="19">
        <v>6</v>
      </c>
      <c r="K10" s="21">
        <v>1</v>
      </c>
      <c r="L10" s="19">
        <v>7</v>
      </c>
      <c r="M10" s="21">
        <v>4</v>
      </c>
      <c r="N10" s="19">
        <v>0</v>
      </c>
      <c r="O10" s="21">
        <v>0</v>
      </c>
      <c r="P10" s="19">
        <v>135</v>
      </c>
      <c r="Q10" s="21">
        <v>17</v>
      </c>
      <c r="R10" s="19">
        <v>9</v>
      </c>
      <c r="S10" s="21">
        <v>2</v>
      </c>
      <c r="T10" s="19">
        <v>3</v>
      </c>
      <c r="U10" s="21">
        <v>0</v>
      </c>
      <c r="V10" s="19">
        <f t="shared" si="0"/>
        <v>181</v>
      </c>
      <c r="W10" s="20">
        <f t="shared" si="1"/>
        <v>25</v>
      </c>
      <c r="X10" s="181">
        <v>206</v>
      </c>
    </row>
    <row r="11" spans="1:24" x14ac:dyDescent="0.25">
      <c r="A11" s="16"/>
      <c r="B11" s="23" t="s">
        <v>46</v>
      </c>
      <c r="C11" s="24" t="s">
        <v>47</v>
      </c>
      <c r="D11" s="19">
        <v>0</v>
      </c>
      <c r="E11" s="20">
        <v>0</v>
      </c>
      <c r="F11" s="19">
        <v>1</v>
      </c>
      <c r="G11" s="21">
        <v>2</v>
      </c>
      <c r="H11" s="19">
        <v>2</v>
      </c>
      <c r="I11" s="21">
        <v>0</v>
      </c>
      <c r="J11" s="19">
        <v>0</v>
      </c>
      <c r="K11" s="21">
        <v>0</v>
      </c>
      <c r="L11" s="19">
        <v>1</v>
      </c>
      <c r="M11" s="21">
        <v>3</v>
      </c>
      <c r="N11" s="19">
        <v>0</v>
      </c>
      <c r="O11" s="21">
        <v>1</v>
      </c>
      <c r="P11" s="19">
        <v>4</v>
      </c>
      <c r="Q11" s="21">
        <v>37</v>
      </c>
      <c r="R11" s="19">
        <v>0</v>
      </c>
      <c r="S11" s="21">
        <v>1</v>
      </c>
      <c r="T11" s="19">
        <v>0</v>
      </c>
      <c r="U11" s="21">
        <v>0</v>
      </c>
      <c r="V11" s="19">
        <f t="shared" si="0"/>
        <v>8</v>
      </c>
      <c r="W11" s="20">
        <f t="shared" si="1"/>
        <v>44</v>
      </c>
      <c r="X11" s="181">
        <v>52</v>
      </c>
    </row>
    <row r="12" spans="1:24" x14ac:dyDescent="0.25">
      <c r="A12" s="16"/>
      <c r="B12" s="23" t="s">
        <v>48</v>
      </c>
      <c r="C12" s="24" t="s">
        <v>49</v>
      </c>
      <c r="D12" s="19">
        <v>0</v>
      </c>
      <c r="E12" s="20">
        <v>0</v>
      </c>
      <c r="F12" s="19">
        <v>2</v>
      </c>
      <c r="G12" s="21">
        <v>5</v>
      </c>
      <c r="H12" s="19">
        <v>0</v>
      </c>
      <c r="I12" s="21">
        <v>0</v>
      </c>
      <c r="J12" s="19">
        <v>0</v>
      </c>
      <c r="K12" s="21">
        <v>4</v>
      </c>
      <c r="L12" s="19">
        <v>1</v>
      </c>
      <c r="M12" s="21">
        <v>5</v>
      </c>
      <c r="N12" s="19">
        <v>0</v>
      </c>
      <c r="O12" s="21">
        <v>0</v>
      </c>
      <c r="P12" s="19">
        <v>21</v>
      </c>
      <c r="Q12" s="21">
        <v>131</v>
      </c>
      <c r="R12" s="19">
        <v>0</v>
      </c>
      <c r="S12" s="21">
        <v>5</v>
      </c>
      <c r="T12" s="19">
        <v>2</v>
      </c>
      <c r="U12" s="21">
        <v>1</v>
      </c>
      <c r="V12" s="19">
        <f t="shared" si="0"/>
        <v>26</v>
      </c>
      <c r="W12" s="20">
        <f t="shared" si="1"/>
        <v>151</v>
      </c>
      <c r="X12" s="181">
        <v>177</v>
      </c>
    </row>
    <row r="13" spans="1:24" x14ac:dyDescent="0.25">
      <c r="A13" s="16"/>
      <c r="B13" s="23" t="s">
        <v>50</v>
      </c>
      <c r="C13" s="24" t="s">
        <v>51</v>
      </c>
      <c r="D13" s="19">
        <v>0</v>
      </c>
      <c r="E13" s="20">
        <v>0</v>
      </c>
      <c r="F13" s="19">
        <v>0</v>
      </c>
      <c r="G13" s="21">
        <v>1</v>
      </c>
      <c r="H13" s="19">
        <v>1</v>
      </c>
      <c r="I13" s="21">
        <v>0</v>
      </c>
      <c r="J13" s="19">
        <v>0</v>
      </c>
      <c r="K13" s="21">
        <v>0</v>
      </c>
      <c r="L13" s="19">
        <v>0</v>
      </c>
      <c r="M13" s="21">
        <v>15</v>
      </c>
      <c r="N13" s="19">
        <v>0</v>
      </c>
      <c r="O13" s="21">
        <v>0</v>
      </c>
      <c r="P13" s="19">
        <v>0</v>
      </c>
      <c r="Q13" s="21">
        <v>62</v>
      </c>
      <c r="R13" s="19">
        <v>0</v>
      </c>
      <c r="S13" s="21">
        <v>1</v>
      </c>
      <c r="T13" s="19">
        <v>0</v>
      </c>
      <c r="U13" s="21">
        <v>0</v>
      </c>
      <c r="V13" s="19">
        <f t="shared" si="0"/>
        <v>1</v>
      </c>
      <c r="W13" s="20">
        <f t="shared" si="1"/>
        <v>79</v>
      </c>
      <c r="X13" s="181">
        <v>80</v>
      </c>
    </row>
    <row r="14" spans="1:24" x14ac:dyDescent="0.25">
      <c r="A14" s="16"/>
      <c r="B14" s="23" t="s">
        <v>52</v>
      </c>
      <c r="C14" s="24" t="s">
        <v>53</v>
      </c>
      <c r="D14" s="19">
        <v>0</v>
      </c>
      <c r="E14" s="20">
        <v>0</v>
      </c>
      <c r="F14" s="19">
        <v>0</v>
      </c>
      <c r="G14" s="21">
        <v>0</v>
      </c>
      <c r="H14" s="19">
        <v>0</v>
      </c>
      <c r="I14" s="21">
        <v>0</v>
      </c>
      <c r="J14" s="19">
        <v>0</v>
      </c>
      <c r="K14" s="21">
        <v>0</v>
      </c>
      <c r="L14" s="19">
        <v>0</v>
      </c>
      <c r="M14" s="21">
        <v>0</v>
      </c>
      <c r="N14" s="19">
        <v>0</v>
      </c>
      <c r="O14" s="21">
        <v>0</v>
      </c>
      <c r="P14" s="19">
        <v>1</v>
      </c>
      <c r="Q14" s="21">
        <v>0</v>
      </c>
      <c r="R14" s="19">
        <v>0</v>
      </c>
      <c r="S14" s="21">
        <v>0</v>
      </c>
      <c r="T14" s="19">
        <v>0</v>
      </c>
      <c r="U14" s="21">
        <v>0</v>
      </c>
      <c r="V14" s="19">
        <f t="shared" si="0"/>
        <v>1</v>
      </c>
      <c r="W14" s="20">
        <f t="shared" si="1"/>
        <v>0</v>
      </c>
      <c r="X14" s="181">
        <v>1</v>
      </c>
    </row>
    <row r="15" spans="1:24" x14ac:dyDescent="0.25">
      <c r="A15" s="16"/>
      <c r="B15" s="23" t="s">
        <v>54</v>
      </c>
      <c r="C15" s="24" t="s">
        <v>55</v>
      </c>
      <c r="D15" s="19">
        <v>1</v>
      </c>
      <c r="E15" s="20">
        <v>1</v>
      </c>
      <c r="F15" s="19">
        <v>4</v>
      </c>
      <c r="G15" s="21">
        <v>2</v>
      </c>
      <c r="H15" s="19">
        <v>0</v>
      </c>
      <c r="I15" s="21">
        <v>0</v>
      </c>
      <c r="J15" s="19">
        <v>2</v>
      </c>
      <c r="K15" s="21">
        <v>0</v>
      </c>
      <c r="L15" s="19">
        <v>4</v>
      </c>
      <c r="M15" s="21">
        <v>3</v>
      </c>
      <c r="N15" s="19">
        <v>1</v>
      </c>
      <c r="O15" s="21">
        <v>0</v>
      </c>
      <c r="P15" s="19">
        <v>68</v>
      </c>
      <c r="Q15" s="21">
        <v>22</v>
      </c>
      <c r="R15" s="19">
        <v>0</v>
      </c>
      <c r="S15" s="21">
        <v>3</v>
      </c>
      <c r="T15" s="19">
        <v>1</v>
      </c>
      <c r="U15" s="21">
        <v>0</v>
      </c>
      <c r="V15" s="19">
        <f t="shared" si="0"/>
        <v>81</v>
      </c>
      <c r="W15" s="20">
        <f t="shared" si="1"/>
        <v>31</v>
      </c>
      <c r="X15" s="181">
        <v>112</v>
      </c>
    </row>
    <row r="16" spans="1:24" x14ac:dyDescent="0.25">
      <c r="A16" s="16"/>
      <c r="B16" s="23" t="s">
        <v>56</v>
      </c>
      <c r="C16" s="24" t="s">
        <v>57</v>
      </c>
      <c r="D16" s="19">
        <v>3</v>
      </c>
      <c r="E16" s="20">
        <v>0</v>
      </c>
      <c r="F16" s="19">
        <v>0</v>
      </c>
      <c r="G16" s="21">
        <v>0</v>
      </c>
      <c r="H16" s="19">
        <v>0</v>
      </c>
      <c r="I16" s="21">
        <v>0</v>
      </c>
      <c r="J16" s="19">
        <v>0</v>
      </c>
      <c r="K16" s="21">
        <v>0</v>
      </c>
      <c r="L16" s="19">
        <v>2</v>
      </c>
      <c r="M16" s="21">
        <v>0</v>
      </c>
      <c r="N16" s="19">
        <v>1</v>
      </c>
      <c r="O16" s="21">
        <v>0</v>
      </c>
      <c r="P16" s="19">
        <v>26</v>
      </c>
      <c r="Q16" s="21">
        <v>3</v>
      </c>
      <c r="R16" s="19">
        <v>1</v>
      </c>
      <c r="S16" s="21">
        <v>0</v>
      </c>
      <c r="T16" s="19">
        <v>0</v>
      </c>
      <c r="U16" s="21">
        <v>0</v>
      </c>
      <c r="V16" s="19">
        <f t="shared" si="0"/>
        <v>33</v>
      </c>
      <c r="W16" s="20">
        <f t="shared" si="1"/>
        <v>3</v>
      </c>
      <c r="X16" s="181">
        <v>36</v>
      </c>
    </row>
    <row r="17" spans="1:24" x14ac:dyDescent="0.25">
      <c r="A17" s="16"/>
      <c r="B17" s="23" t="s">
        <v>58</v>
      </c>
      <c r="C17" s="24" t="s">
        <v>59</v>
      </c>
      <c r="D17" s="19">
        <v>5</v>
      </c>
      <c r="E17" s="20">
        <v>0</v>
      </c>
      <c r="F17" s="19">
        <v>5</v>
      </c>
      <c r="G17" s="21">
        <v>0</v>
      </c>
      <c r="H17" s="19">
        <v>0</v>
      </c>
      <c r="I17" s="21">
        <v>0</v>
      </c>
      <c r="J17" s="19">
        <v>2</v>
      </c>
      <c r="K17" s="21">
        <v>0</v>
      </c>
      <c r="L17" s="19">
        <v>9</v>
      </c>
      <c r="M17" s="21">
        <v>2</v>
      </c>
      <c r="N17" s="19">
        <v>0</v>
      </c>
      <c r="O17" s="21">
        <v>0</v>
      </c>
      <c r="P17" s="19">
        <v>56</v>
      </c>
      <c r="Q17" s="21">
        <v>6</v>
      </c>
      <c r="R17" s="19">
        <v>3</v>
      </c>
      <c r="S17" s="21">
        <v>1</v>
      </c>
      <c r="T17" s="19">
        <v>0</v>
      </c>
      <c r="U17" s="21">
        <v>0</v>
      </c>
      <c r="V17" s="19">
        <f t="shared" si="0"/>
        <v>80</v>
      </c>
      <c r="W17" s="20">
        <f t="shared" si="1"/>
        <v>9</v>
      </c>
      <c r="X17" s="181">
        <v>89</v>
      </c>
    </row>
    <row r="18" spans="1:24" x14ac:dyDescent="0.25">
      <c r="A18" s="16"/>
      <c r="B18" s="23" t="s">
        <v>60</v>
      </c>
      <c r="C18" s="24" t="s">
        <v>61</v>
      </c>
      <c r="D18" s="19">
        <v>1</v>
      </c>
      <c r="E18" s="20">
        <v>1</v>
      </c>
      <c r="F18" s="19">
        <v>4</v>
      </c>
      <c r="G18" s="21">
        <v>0</v>
      </c>
      <c r="H18" s="19">
        <v>0</v>
      </c>
      <c r="I18" s="21">
        <v>0</v>
      </c>
      <c r="J18" s="19">
        <v>3</v>
      </c>
      <c r="K18" s="21">
        <v>0</v>
      </c>
      <c r="L18" s="19">
        <v>4</v>
      </c>
      <c r="M18" s="21">
        <v>5</v>
      </c>
      <c r="N18" s="19">
        <v>0</v>
      </c>
      <c r="O18" s="21">
        <v>0</v>
      </c>
      <c r="P18" s="19">
        <v>135</v>
      </c>
      <c r="Q18" s="21">
        <v>7</v>
      </c>
      <c r="R18" s="19">
        <v>2</v>
      </c>
      <c r="S18" s="21">
        <v>0</v>
      </c>
      <c r="T18" s="19">
        <v>2</v>
      </c>
      <c r="U18" s="21">
        <v>0</v>
      </c>
      <c r="V18" s="19">
        <f t="shared" si="0"/>
        <v>151</v>
      </c>
      <c r="W18" s="20">
        <f t="shared" si="1"/>
        <v>13</v>
      </c>
      <c r="X18" s="181">
        <v>164</v>
      </c>
    </row>
    <row r="19" spans="1:24" x14ac:dyDescent="0.25">
      <c r="A19" s="16"/>
      <c r="B19" s="23" t="s">
        <v>62</v>
      </c>
      <c r="C19" s="24" t="s">
        <v>63</v>
      </c>
      <c r="D19" s="19">
        <v>15</v>
      </c>
      <c r="E19" s="20">
        <v>7</v>
      </c>
      <c r="F19" s="19">
        <v>3</v>
      </c>
      <c r="G19" s="21">
        <v>2</v>
      </c>
      <c r="H19" s="19">
        <v>0</v>
      </c>
      <c r="I19" s="21">
        <v>0</v>
      </c>
      <c r="J19" s="19">
        <v>0</v>
      </c>
      <c r="K19" s="21">
        <v>0</v>
      </c>
      <c r="L19" s="19">
        <v>1</v>
      </c>
      <c r="M19" s="21">
        <v>2</v>
      </c>
      <c r="N19" s="19">
        <v>0</v>
      </c>
      <c r="O19" s="21">
        <v>0</v>
      </c>
      <c r="P19" s="19">
        <v>14</v>
      </c>
      <c r="Q19" s="21">
        <v>7</v>
      </c>
      <c r="R19" s="19">
        <v>0</v>
      </c>
      <c r="S19" s="21">
        <v>0</v>
      </c>
      <c r="T19" s="19">
        <v>0</v>
      </c>
      <c r="U19" s="21">
        <v>1</v>
      </c>
      <c r="V19" s="19">
        <f t="shared" si="0"/>
        <v>33</v>
      </c>
      <c r="W19" s="20">
        <f t="shared" si="1"/>
        <v>19</v>
      </c>
      <c r="X19" s="181">
        <v>52</v>
      </c>
    </row>
    <row r="20" spans="1:24" x14ac:dyDescent="0.25">
      <c r="A20" s="16"/>
      <c r="B20" s="23" t="s">
        <v>64</v>
      </c>
      <c r="C20" s="24" t="s">
        <v>65</v>
      </c>
      <c r="D20" s="19">
        <v>5</v>
      </c>
      <c r="E20" s="20">
        <v>0</v>
      </c>
      <c r="F20" s="19">
        <v>0</v>
      </c>
      <c r="G20" s="21">
        <v>2</v>
      </c>
      <c r="H20" s="19">
        <v>0</v>
      </c>
      <c r="I20" s="21">
        <v>0</v>
      </c>
      <c r="J20" s="19">
        <v>0</v>
      </c>
      <c r="K20" s="21">
        <v>2</v>
      </c>
      <c r="L20" s="19">
        <v>0</v>
      </c>
      <c r="M20" s="21">
        <v>0</v>
      </c>
      <c r="N20" s="19">
        <v>0</v>
      </c>
      <c r="O20" s="21">
        <v>0</v>
      </c>
      <c r="P20" s="19">
        <v>25</v>
      </c>
      <c r="Q20" s="21">
        <v>5</v>
      </c>
      <c r="R20" s="19">
        <v>0</v>
      </c>
      <c r="S20" s="21">
        <v>0</v>
      </c>
      <c r="T20" s="19">
        <v>1</v>
      </c>
      <c r="U20" s="21">
        <v>0</v>
      </c>
      <c r="V20" s="19">
        <f t="shared" si="0"/>
        <v>31</v>
      </c>
      <c r="W20" s="20">
        <f t="shared" si="1"/>
        <v>9</v>
      </c>
      <c r="X20" s="181">
        <v>40</v>
      </c>
    </row>
    <row r="21" spans="1:24" x14ac:dyDescent="0.25">
      <c r="A21" s="16"/>
      <c r="B21" s="17" t="s">
        <v>66</v>
      </c>
      <c r="C21" s="18" t="s">
        <v>67</v>
      </c>
      <c r="D21" s="19">
        <v>0</v>
      </c>
      <c r="E21" s="20">
        <v>0</v>
      </c>
      <c r="F21" s="19">
        <v>2</v>
      </c>
      <c r="G21" s="21">
        <v>4</v>
      </c>
      <c r="H21" s="19">
        <v>0</v>
      </c>
      <c r="I21" s="21">
        <v>0</v>
      </c>
      <c r="J21" s="19">
        <v>0</v>
      </c>
      <c r="K21" s="21">
        <v>1</v>
      </c>
      <c r="L21" s="19">
        <v>0</v>
      </c>
      <c r="M21" s="21">
        <v>1</v>
      </c>
      <c r="N21" s="19">
        <v>0</v>
      </c>
      <c r="O21" s="21">
        <v>0</v>
      </c>
      <c r="P21" s="19">
        <v>2</v>
      </c>
      <c r="Q21" s="21">
        <v>12</v>
      </c>
      <c r="R21" s="19">
        <v>0</v>
      </c>
      <c r="S21" s="21">
        <v>1</v>
      </c>
      <c r="T21" s="19">
        <v>0</v>
      </c>
      <c r="U21" s="21">
        <v>1</v>
      </c>
      <c r="V21" s="19">
        <f t="shared" si="0"/>
        <v>4</v>
      </c>
      <c r="W21" s="20">
        <f t="shared" si="1"/>
        <v>20</v>
      </c>
      <c r="X21" s="181">
        <v>24</v>
      </c>
    </row>
    <row r="22" spans="1:24" x14ac:dyDescent="0.25">
      <c r="A22" s="16"/>
      <c r="B22" s="23" t="s">
        <v>68</v>
      </c>
      <c r="C22" s="24" t="s">
        <v>69</v>
      </c>
      <c r="D22" s="19">
        <v>0</v>
      </c>
      <c r="E22" s="20">
        <v>0</v>
      </c>
      <c r="F22" s="19">
        <v>1</v>
      </c>
      <c r="G22" s="21">
        <v>3</v>
      </c>
      <c r="H22" s="19">
        <v>0</v>
      </c>
      <c r="I22" s="21">
        <v>0</v>
      </c>
      <c r="J22" s="19">
        <v>2</v>
      </c>
      <c r="K22" s="21">
        <v>4</v>
      </c>
      <c r="L22" s="19">
        <v>3</v>
      </c>
      <c r="M22" s="21">
        <v>9</v>
      </c>
      <c r="N22" s="19">
        <v>0</v>
      </c>
      <c r="O22" s="21">
        <v>0</v>
      </c>
      <c r="P22" s="19">
        <v>32</v>
      </c>
      <c r="Q22" s="21">
        <v>65</v>
      </c>
      <c r="R22" s="19">
        <v>0</v>
      </c>
      <c r="S22" s="21">
        <v>2</v>
      </c>
      <c r="T22" s="19">
        <v>1</v>
      </c>
      <c r="U22" s="21">
        <v>1</v>
      </c>
      <c r="V22" s="19">
        <f t="shared" si="0"/>
        <v>39</v>
      </c>
      <c r="W22" s="20">
        <f t="shared" si="1"/>
        <v>84</v>
      </c>
      <c r="X22" s="181">
        <v>123</v>
      </c>
    </row>
    <row r="23" spans="1:24" x14ac:dyDescent="0.25">
      <c r="A23" s="16"/>
      <c r="B23" s="17" t="s">
        <v>32</v>
      </c>
      <c r="C23" s="18" t="s">
        <v>70</v>
      </c>
      <c r="D23" s="19">
        <v>0</v>
      </c>
      <c r="E23" s="20">
        <v>0</v>
      </c>
      <c r="F23" s="19">
        <v>0</v>
      </c>
      <c r="G23" s="21">
        <v>1</v>
      </c>
      <c r="H23" s="19">
        <v>0</v>
      </c>
      <c r="I23" s="21">
        <v>1</v>
      </c>
      <c r="J23" s="19">
        <v>0</v>
      </c>
      <c r="K23" s="21">
        <v>0</v>
      </c>
      <c r="L23" s="19">
        <v>1</v>
      </c>
      <c r="M23" s="21">
        <v>6</v>
      </c>
      <c r="N23" s="19">
        <v>0</v>
      </c>
      <c r="O23" s="21">
        <v>0</v>
      </c>
      <c r="P23" s="19">
        <v>9</v>
      </c>
      <c r="Q23" s="21">
        <v>14</v>
      </c>
      <c r="R23" s="19">
        <v>0</v>
      </c>
      <c r="S23" s="21">
        <v>0</v>
      </c>
      <c r="T23" s="19">
        <v>0</v>
      </c>
      <c r="U23" s="21">
        <v>0</v>
      </c>
      <c r="V23" s="19">
        <f t="shared" si="0"/>
        <v>10</v>
      </c>
      <c r="W23" s="20">
        <f t="shared" si="1"/>
        <v>22</v>
      </c>
      <c r="X23" s="181">
        <v>32</v>
      </c>
    </row>
    <row r="24" spans="1:24" x14ac:dyDescent="0.25">
      <c r="A24" s="16"/>
      <c r="B24" s="17" t="s">
        <v>71</v>
      </c>
      <c r="C24" s="18" t="s">
        <v>72</v>
      </c>
      <c r="D24" s="19">
        <v>3</v>
      </c>
      <c r="E24" s="20">
        <v>3</v>
      </c>
      <c r="F24" s="19">
        <v>9</v>
      </c>
      <c r="G24" s="21">
        <v>10</v>
      </c>
      <c r="H24" s="19">
        <v>0</v>
      </c>
      <c r="I24" s="21">
        <v>2</v>
      </c>
      <c r="J24" s="19">
        <v>9</v>
      </c>
      <c r="K24" s="21">
        <v>12</v>
      </c>
      <c r="L24" s="19">
        <v>5</v>
      </c>
      <c r="M24" s="21">
        <v>25</v>
      </c>
      <c r="N24" s="19">
        <v>0</v>
      </c>
      <c r="O24" s="21">
        <v>0</v>
      </c>
      <c r="P24" s="19">
        <v>104</v>
      </c>
      <c r="Q24" s="21">
        <v>186</v>
      </c>
      <c r="R24" s="19">
        <v>6</v>
      </c>
      <c r="S24" s="21">
        <v>15</v>
      </c>
      <c r="T24" s="19">
        <v>2</v>
      </c>
      <c r="U24" s="21">
        <v>1</v>
      </c>
      <c r="V24" s="19">
        <f t="shared" si="0"/>
        <v>138</v>
      </c>
      <c r="W24" s="20">
        <f t="shared" si="1"/>
        <v>254</v>
      </c>
      <c r="X24" s="181">
        <v>392</v>
      </c>
    </row>
    <row r="25" spans="1:24" x14ac:dyDescent="0.25">
      <c r="A25" s="16"/>
      <c r="B25" s="17" t="s">
        <v>73</v>
      </c>
      <c r="C25" s="18" t="s">
        <v>74</v>
      </c>
      <c r="D25" s="19">
        <v>0</v>
      </c>
      <c r="E25" s="20">
        <v>2</v>
      </c>
      <c r="F25" s="19">
        <v>3</v>
      </c>
      <c r="G25" s="21">
        <v>0</v>
      </c>
      <c r="H25" s="19">
        <v>0</v>
      </c>
      <c r="I25" s="21">
        <v>0</v>
      </c>
      <c r="J25" s="19">
        <v>3</v>
      </c>
      <c r="K25" s="21">
        <v>0</v>
      </c>
      <c r="L25" s="19">
        <v>2</v>
      </c>
      <c r="M25" s="21">
        <v>1</v>
      </c>
      <c r="N25" s="19">
        <v>0</v>
      </c>
      <c r="O25" s="21">
        <v>0</v>
      </c>
      <c r="P25" s="19">
        <v>28</v>
      </c>
      <c r="Q25" s="21">
        <v>30</v>
      </c>
      <c r="R25" s="19">
        <v>1</v>
      </c>
      <c r="S25" s="21">
        <v>2</v>
      </c>
      <c r="T25" s="19">
        <v>0</v>
      </c>
      <c r="U25" s="21">
        <v>0</v>
      </c>
      <c r="V25" s="19">
        <f t="shared" si="0"/>
        <v>37</v>
      </c>
      <c r="W25" s="20">
        <f t="shared" si="1"/>
        <v>35</v>
      </c>
      <c r="X25" s="181">
        <v>72</v>
      </c>
    </row>
    <row r="26" spans="1:24" x14ac:dyDescent="0.25">
      <c r="A26" s="16"/>
      <c r="B26" s="17" t="s">
        <v>75</v>
      </c>
      <c r="C26" s="18" t="s">
        <v>76</v>
      </c>
      <c r="D26" s="19">
        <v>1</v>
      </c>
      <c r="E26" s="20">
        <v>0</v>
      </c>
      <c r="F26" s="19">
        <v>3</v>
      </c>
      <c r="G26" s="21">
        <v>3</v>
      </c>
      <c r="H26" s="19">
        <v>0</v>
      </c>
      <c r="I26" s="21">
        <v>0</v>
      </c>
      <c r="J26" s="19">
        <v>2</v>
      </c>
      <c r="K26" s="21">
        <v>0</v>
      </c>
      <c r="L26" s="19">
        <v>5</v>
      </c>
      <c r="M26" s="21">
        <v>10</v>
      </c>
      <c r="N26" s="19">
        <v>0</v>
      </c>
      <c r="O26" s="21">
        <v>0</v>
      </c>
      <c r="P26" s="19">
        <v>28</v>
      </c>
      <c r="Q26" s="21">
        <v>60</v>
      </c>
      <c r="R26" s="19">
        <v>2</v>
      </c>
      <c r="S26" s="21">
        <v>4</v>
      </c>
      <c r="T26" s="19">
        <v>1</v>
      </c>
      <c r="U26" s="21">
        <v>2</v>
      </c>
      <c r="V26" s="19">
        <f t="shared" si="0"/>
        <v>42</v>
      </c>
      <c r="W26" s="20">
        <f t="shared" si="1"/>
        <v>79</v>
      </c>
      <c r="X26" s="181">
        <v>121</v>
      </c>
    </row>
    <row r="27" spans="1:24" x14ac:dyDescent="0.25">
      <c r="A27" s="16"/>
      <c r="B27" s="23" t="s">
        <v>77</v>
      </c>
      <c r="C27" s="24" t="s">
        <v>78</v>
      </c>
      <c r="D27" s="19">
        <v>0</v>
      </c>
      <c r="E27" s="20">
        <v>0</v>
      </c>
      <c r="F27" s="19">
        <v>0</v>
      </c>
      <c r="G27" s="21">
        <v>2</v>
      </c>
      <c r="H27" s="19">
        <v>0</v>
      </c>
      <c r="I27" s="21">
        <v>0</v>
      </c>
      <c r="J27" s="19">
        <v>1</v>
      </c>
      <c r="K27" s="21">
        <v>0</v>
      </c>
      <c r="L27" s="19">
        <v>1</v>
      </c>
      <c r="M27" s="21">
        <v>2</v>
      </c>
      <c r="N27" s="19">
        <v>0</v>
      </c>
      <c r="O27" s="21">
        <v>0</v>
      </c>
      <c r="P27" s="19">
        <v>7</v>
      </c>
      <c r="Q27" s="21">
        <v>11</v>
      </c>
      <c r="R27" s="19">
        <v>1</v>
      </c>
      <c r="S27" s="21">
        <v>2</v>
      </c>
      <c r="T27" s="19">
        <v>0</v>
      </c>
      <c r="U27" s="21">
        <v>0</v>
      </c>
      <c r="V27" s="19">
        <f t="shared" si="0"/>
        <v>10</v>
      </c>
      <c r="W27" s="20">
        <f t="shared" si="1"/>
        <v>17</v>
      </c>
      <c r="X27" s="181">
        <v>27</v>
      </c>
    </row>
    <row r="28" spans="1:24" x14ac:dyDescent="0.25">
      <c r="A28" s="16"/>
      <c r="B28" s="23" t="s">
        <v>79</v>
      </c>
      <c r="C28" s="24" t="s">
        <v>80</v>
      </c>
      <c r="D28" s="19">
        <v>0</v>
      </c>
      <c r="E28" s="20">
        <v>0</v>
      </c>
      <c r="F28" s="19">
        <v>5</v>
      </c>
      <c r="G28" s="21">
        <v>2</v>
      </c>
      <c r="H28" s="19">
        <v>0</v>
      </c>
      <c r="I28" s="21">
        <v>0</v>
      </c>
      <c r="J28" s="19">
        <v>4</v>
      </c>
      <c r="K28" s="21">
        <v>2</v>
      </c>
      <c r="L28" s="19">
        <v>7</v>
      </c>
      <c r="M28" s="21">
        <v>18</v>
      </c>
      <c r="N28" s="19">
        <v>0</v>
      </c>
      <c r="O28" s="21">
        <v>0</v>
      </c>
      <c r="P28" s="19">
        <v>53</v>
      </c>
      <c r="Q28" s="21">
        <v>62</v>
      </c>
      <c r="R28" s="19">
        <v>1</v>
      </c>
      <c r="S28" s="21">
        <v>4</v>
      </c>
      <c r="T28" s="19">
        <v>0</v>
      </c>
      <c r="U28" s="21">
        <v>1</v>
      </c>
      <c r="V28" s="19">
        <f t="shared" si="0"/>
        <v>70</v>
      </c>
      <c r="W28" s="20">
        <f t="shared" si="1"/>
        <v>89</v>
      </c>
      <c r="X28" s="181">
        <v>159</v>
      </c>
    </row>
    <row r="29" spans="1:24" x14ac:dyDescent="0.25">
      <c r="A29" s="16"/>
      <c r="B29" s="17" t="s">
        <v>81</v>
      </c>
      <c r="C29" s="18" t="s">
        <v>82</v>
      </c>
      <c r="D29" s="19">
        <v>0</v>
      </c>
      <c r="E29" s="20">
        <v>0</v>
      </c>
      <c r="F29" s="19">
        <v>0</v>
      </c>
      <c r="G29" s="21">
        <v>0</v>
      </c>
      <c r="H29" s="19">
        <v>0</v>
      </c>
      <c r="I29" s="21">
        <v>0</v>
      </c>
      <c r="J29" s="19">
        <v>0</v>
      </c>
      <c r="K29" s="21">
        <v>0</v>
      </c>
      <c r="L29" s="19">
        <v>1</v>
      </c>
      <c r="M29" s="21">
        <v>2</v>
      </c>
      <c r="N29" s="19">
        <v>0</v>
      </c>
      <c r="O29" s="21">
        <v>0</v>
      </c>
      <c r="P29" s="19">
        <v>11</v>
      </c>
      <c r="Q29" s="21">
        <v>6</v>
      </c>
      <c r="R29" s="19">
        <v>0</v>
      </c>
      <c r="S29" s="21">
        <v>1</v>
      </c>
      <c r="T29" s="19">
        <v>0</v>
      </c>
      <c r="U29" s="21">
        <v>0</v>
      </c>
      <c r="V29" s="19">
        <f t="shared" si="0"/>
        <v>12</v>
      </c>
      <c r="W29" s="20">
        <f t="shared" si="1"/>
        <v>9</v>
      </c>
      <c r="X29" s="181">
        <v>21</v>
      </c>
    </row>
    <row r="30" spans="1:24" x14ac:dyDescent="0.25">
      <c r="A30" s="16"/>
      <c r="B30" s="17" t="s">
        <v>83</v>
      </c>
      <c r="C30" s="18" t="s">
        <v>84</v>
      </c>
      <c r="D30" s="19">
        <v>0</v>
      </c>
      <c r="E30" s="20">
        <v>1</v>
      </c>
      <c r="F30" s="19">
        <v>1</v>
      </c>
      <c r="G30" s="21">
        <v>1</v>
      </c>
      <c r="H30" s="19">
        <v>0</v>
      </c>
      <c r="I30" s="21">
        <v>0</v>
      </c>
      <c r="J30" s="19">
        <v>1</v>
      </c>
      <c r="K30" s="21">
        <v>0</v>
      </c>
      <c r="L30" s="19">
        <v>2</v>
      </c>
      <c r="M30" s="21">
        <v>8</v>
      </c>
      <c r="N30" s="19">
        <v>1</v>
      </c>
      <c r="O30" s="21">
        <v>0</v>
      </c>
      <c r="P30" s="19">
        <v>42</v>
      </c>
      <c r="Q30" s="21">
        <v>39</v>
      </c>
      <c r="R30" s="19">
        <v>1</v>
      </c>
      <c r="S30" s="21">
        <v>0</v>
      </c>
      <c r="T30" s="19">
        <v>2</v>
      </c>
      <c r="U30" s="21">
        <v>1</v>
      </c>
      <c r="V30" s="19">
        <f t="shared" si="0"/>
        <v>50</v>
      </c>
      <c r="W30" s="20">
        <f t="shared" si="1"/>
        <v>50</v>
      </c>
      <c r="X30" s="181">
        <v>100</v>
      </c>
    </row>
    <row r="31" spans="1:24" x14ac:dyDescent="0.25">
      <c r="A31" s="16"/>
      <c r="B31" s="23" t="s">
        <v>85</v>
      </c>
      <c r="C31" s="24" t="s">
        <v>86</v>
      </c>
      <c r="D31" s="19">
        <v>0</v>
      </c>
      <c r="E31" s="20">
        <v>0</v>
      </c>
      <c r="F31" s="19">
        <v>0</v>
      </c>
      <c r="G31" s="21">
        <v>1</v>
      </c>
      <c r="H31" s="19">
        <v>0</v>
      </c>
      <c r="I31" s="21">
        <v>0</v>
      </c>
      <c r="J31" s="19">
        <v>0</v>
      </c>
      <c r="K31" s="21">
        <v>1</v>
      </c>
      <c r="L31" s="19">
        <v>1</v>
      </c>
      <c r="M31" s="21">
        <v>0</v>
      </c>
      <c r="N31" s="19">
        <v>0</v>
      </c>
      <c r="O31" s="21">
        <v>0</v>
      </c>
      <c r="P31" s="19">
        <v>6</v>
      </c>
      <c r="Q31" s="21">
        <v>3</v>
      </c>
      <c r="R31" s="19">
        <v>0</v>
      </c>
      <c r="S31" s="21">
        <v>0</v>
      </c>
      <c r="T31" s="19">
        <v>0</v>
      </c>
      <c r="U31" s="21">
        <v>0</v>
      </c>
      <c r="V31" s="19">
        <f t="shared" si="0"/>
        <v>7</v>
      </c>
      <c r="W31" s="20">
        <f t="shared" si="1"/>
        <v>5</v>
      </c>
      <c r="X31" s="181">
        <v>12</v>
      </c>
    </row>
    <row r="32" spans="1:24" x14ac:dyDescent="0.25">
      <c r="A32" s="16"/>
      <c r="B32" s="17" t="s">
        <v>87</v>
      </c>
      <c r="C32" s="18" t="s">
        <v>88</v>
      </c>
      <c r="D32" s="19">
        <v>0</v>
      </c>
      <c r="E32" s="20">
        <v>3</v>
      </c>
      <c r="F32" s="19">
        <v>8</v>
      </c>
      <c r="G32" s="21">
        <v>17</v>
      </c>
      <c r="H32" s="19">
        <v>1</v>
      </c>
      <c r="I32" s="21">
        <v>0</v>
      </c>
      <c r="J32" s="19">
        <v>3</v>
      </c>
      <c r="K32" s="21">
        <v>6</v>
      </c>
      <c r="L32" s="19">
        <v>17</v>
      </c>
      <c r="M32" s="21">
        <v>56</v>
      </c>
      <c r="N32" s="19">
        <v>0</v>
      </c>
      <c r="O32" s="21">
        <v>0</v>
      </c>
      <c r="P32" s="19">
        <v>73</v>
      </c>
      <c r="Q32" s="21">
        <v>242</v>
      </c>
      <c r="R32" s="19">
        <v>5</v>
      </c>
      <c r="S32" s="21">
        <v>21</v>
      </c>
      <c r="T32" s="19">
        <v>0</v>
      </c>
      <c r="U32" s="21">
        <v>4</v>
      </c>
      <c r="V32" s="19">
        <f t="shared" si="0"/>
        <v>107</v>
      </c>
      <c r="W32" s="20">
        <f t="shared" si="1"/>
        <v>349</v>
      </c>
      <c r="X32" s="181">
        <v>456</v>
      </c>
    </row>
    <row r="33" spans="1:24" x14ac:dyDescent="0.25">
      <c r="A33" s="16"/>
      <c r="B33" s="17" t="s">
        <v>89</v>
      </c>
      <c r="C33" s="18" t="s">
        <v>90</v>
      </c>
      <c r="D33" s="19">
        <v>1</v>
      </c>
      <c r="E33" s="20">
        <v>1</v>
      </c>
      <c r="F33" s="19">
        <v>8</v>
      </c>
      <c r="G33" s="21">
        <v>6</v>
      </c>
      <c r="H33" s="19">
        <v>1</v>
      </c>
      <c r="I33" s="21">
        <v>0</v>
      </c>
      <c r="J33" s="19">
        <v>2</v>
      </c>
      <c r="K33" s="21">
        <v>1</v>
      </c>
      <c r="L33" s="19">
        <v>10</v>
      </c>
      <c r="M33" s="21">
        <v>30</v>
      </c>
      <c r="N33" s="19">
        <v>0</v>
      </c>
      <c r="O33" s="21">
        <v>1</v>
      </c>
      <c r="P33" s="19">
        <v>71</v>
      </c>
      <c r="Q33" s="21">
        <v>71</v>
      </c>
      <c r="R33" s="19">
        <v>4</v>
      </c>
      <c r="S33" s="21">
        <v>3</v>
      </c>
      <c r="T33" s="19">
        <v>1</v>
      </c>
      <c r="U33" s="21">
        <v>0</v>
      </c>
      <c r="V33" s="19">
        <f t="shared" si="0"/>
        <v>98</v>
      </c>
      <c r="W33" s="20">
        <f t="shared" si="1"/>
        <v>113</v>
      </c>
      <c r="X33" s="181">
        <v>211</v>
      </c>
    </row>
    <row r="34" spans="1:24" x14ac:dyDescent="0.25">
      <c r="A34" s="16"/>
      <c r="B34" s="23" t="s">
        <v>91</v>
      </c>
      <c r="C34" s="24" t="s">
        <v>92</v>
      </c>
      <c r="D34" s="19">
        <v>0</v>
      </c>
      <c r="E34" s="20">
        <v>1</v>
      </c>
      <c r="F34" s="19">
        <v>0</v>
      </c>
      <c r="G34" s="21">
        <v>5</v>
      </c>
      <c r="H34" s="19">
        <v>0</v>
      </c>
      <c r="I34" s="21">
        <v>0</v>
      </c>
      <c r="J34" s="19">
        <v>0</v>
      </c>
      <c r="K34" s="21">
        <v>0</v>
      </c>
      <c r="L34" s="19">
        <v>0</v>
      </c>
      <c r="M34" s="21">
        <v>17</v>
      </c>
      <c r="N34" s="19">
        <v>0</v>
      </c>
      <c r="O34" s="21">
        <v>0</v>
      </c>
      <c r="P34" s="19">
        <v>3</v>
      </c>
      <c r="Q34" s="21">
        <v>56</v>
      </c>
      <c r="R34" s="19">
        <v>1</v>
      </c>
      <c r="S34" s="21">
        <v>6</v>
      </c>
      <c r="T34" s="19">
        <v>0</v>
      </c>
      <c r="U34" s="21">
        <v>0</v>
      </c>
      <c r="V34" s="19">
        <f t="shared" si="0"/>
        <v>4</v>
      </c>
      <c r="W34" s="20">
        <f t="shared" si="1"/>
        <v>85</v>
      </c>
      <c r="X34" s="181">
        <v>89</v>
      </c>
    </row>
    <row r="35" spans="1:24" x14ac:dyDescent="0.25">
      <c r="A35" s="16"/>
      <c r="B35" s="17" t="s">
        <v>93</v>
      </c>
      <c r="C35" s="18" t="s">
        <v>94</v>
      </c>
      <c r="D35" s="19">
        <v>0</v>
      </c>
      <c r="E35" s="20">
        <v>0</v>
      </c>
      <c r="F35" s="19">
        <v>1</v>
      </c>
      <c r="G35" s="21">
        <v>1</v>
      </c>
      <c r="H35" s="19">
        <v>0</v>
      </c>
      <c r="I35" s="21">
        <v>0</v>
      </c>
      <c r="J35" s="19">
        <v>0</v>
      </c>
      <c r="K35" s="21">
        <v>1</v>
      </c>
      <c r="L35" s="19">
        <v>1</v>
      </c>
      <c r="M35" s="21">
        <v>1</v>
      </c>
      <c r="N35" s="19">
        <v>0</v>
      </c>
      <c r="O35" s="21">
        <v>0</v>
      </c>
      <c r="P35" s="19">
        <v>15</v>
      </c>
      <c r="Q35" s="21">
        <v>22</v>
      </c>
      <c r="R35" s="19">
        <v>0</v>
      </c>
      <c r="S35" s="21">
        <v>0</v>
      </c>
      <c r="T35" s="19">
        <v>0</v>
      </c>
      <c r="U35" s="21">
        <v>0</v>
      </c>
      <c r="V35" s="19">
        <f t="shared" si="0"/>
        <v>17</v>
      </c>
      <c r="W35" s="20">
        <f t="shared" si="1"/>
        <v>25</v>
      </c>
      <c r="X35" s="181">
        <v>42</v>
      </c>
    </row>
    <row r="36" spans="1:24" x14ac:dyDescent="0.25">
      <c r="A36" s="16"/>
      <c r="B36" s="17" t="s">
        <v>95</v>
      </c>
      <c r="C36" s="18" t="s">
        <v>96</v>
      </c>
      <c r="D36" s="19">
        <v>0</v>
      </c>
      <c r="E36" s="20">
        <v>0</v>
      </c>
      <c r="F36" s="19">
        <v>2</v>
      </c>
      <c r="G36" s="21">
        <v>0</v>
      </c>
      <c r="H36" s="19">
        <v>0</v>
      </c>
      <c r="I36" s="21">
        <v>1</v>
      </c>
      <c r="J36" s="19">
        <v>2</v>
      </c>
      <c r="K36" s="21">
        <v>0</v>
      </c>
      <c r="L36" s="19">
        <v>3</v>
      </c>
      <c r="M36" s="21">
        <v>2</v>
      </c>
      <c r="N36" s="19">
        <v>0</v>
      </c>
      <c r="O36" s="21">
        <v>0</v>
      </c>
      <c r="P36" s="19">
        <v>13</v>
      </c>
      <c r="Q36" s="21">
        <v>2</v>
      </c>
      <c r="R36" s="19">
        <v>1</v>
      </c>
      <c r="S36" s="21">
        <v>1</v>
      </c>
      <c r="T36" s="19">
        <v>1</v>
      </c>
      <c r="U36" s="21">
        <v>0</v>
      </c>
      <c r="V36" s="19">
        <f t="shared" si="0"/>
        <v>22</v>
      </c>
      <c r="W36" s="20">
        <f t="shared" si="1"/>
        <v>6</v>
      </c>
      <c r="X36" s="181">
        <v>28</v>
      </c>
    </row>
    <row r="37" spans="1:24" x14ac:dyDescent="0.25">
      <c r="A37" s="16"/>
      <c r="B37" s="17" t="s">
        <v>97</v>
      </c>
      <c r="C37" s="18" t="s">
        <v>98</v>
      </c>
      <c r="D37" s="19">
        <v>0</v>
      </c>
      <c r="E37" s="20">
        <v>0</v>
      </c>
      <c r="F37" s="19">
        <v>2</v>
      </c>
      <c r="G37" s="21">
        <v>0</v>
      </c>
      <c r="H37" s="19">
        <v>0</v>
      </c>
      <c r="I37" s="21">
        <v>0</v>
      </c>
      <c r="J37" s="19">
        <v>0</v>
      </c>
      <c r="K37" s="21">
        <v>1</v>
      </c>
      <c r="L37" s="19">
        <v>1</v>
      </c>
      <c r="M37" s="21">
        <v>0</v>
      </c>
      <c r="N37" s="19">
        <v>0</v>
      </c>
      <c r="O37" s="21">
        <v>0</v>
      </c>
      <c r="P37" s="19">
        <v>53</v>
      </c>
      <c r="Q37" s="21">
        <v>13</v>
      </c>
      <c r="R37" s="19">
        <v>1</v>
      </c>
      <c r="S37" s="21">
        <v>1</v>
      </c>
      <c r="T37" s="19">
        <v>0</v>
      </c>
      <c r="U37" s="21">
        <v>1</v>
      </c>
      <c r="V37" s="19">
        <f t="shared" si="0"/>
        <v>57</v>
      </c>
      <c r="W37" s="20">
        <f t="shared" si="1"/>
        <v>16</v>
      </c>
      <c r="X37" s="181">
        <v>73</v>
      </c>
    </row>
    <row r="38" spans="1:24" x14ac:dyDescent="0.25">
      <c r="A38" s="16"/>
      <c r="B38" s="17" t="s">
        <v>99</v>
      </c>
      <c r="C38" s="18" t="s">
        <v>100</v>
      </c>
      <c r="D38" s="19">
        <v>0</v>
      </c>
      <c r="E38" s="20">
        <v>0</v>
      </c>
      <c r="F38" s="19">
        <v>4</v>
      </c>
      <c r="G38" s="21">
        <v>2</v>
      </c>
      <c r="H38" s="19">
        <v>0</v>
      </c>
      <c r="I38" s="21">
        <v>0</v>
      </c>
      <c r="J38" s="19">
        <v>0</v>
      </c>
      <c r="K38" s="21">
        <v>2</v>
      </c>
      <c r="L38" s="19">
        <v>4</v>
      </c>
      <c r="M38" s="21">
        <v>5</v>
      </c>
      <c r="N38" s="19">
        <v>0</v>
      </c>
      <c r="O38" s="21">
        <v>0</v>
      </c>
      <c r="P38" s="19">
        <v>25</v>
      </c>
      <c r="Q38" s="21">
        <v>24</v>
      </c>
      <c r="R38" s="19">
        <v>0</v>
      </c>
      <c r="S38" s="21">
        <v>1</v>
      </c>
      <c r="T38" s="19">
        <v>2</v>
      </c>
      <c r="U38" s="21">
        <v>0</v>
      </c>
      <c r="V38" s="19">
        <f t="shared" si="0"/>
        <v>35</v>
      </c>
      <c r="W38" s="20">
        <f t="shared" si="1"/>
        <v>34</v>
      </c>
      <c r="X38" s="181">
        <v>69</v>
      </c>
    </row>
    <row r="39" spans="1:24" x14ac:dyDescent="0.25">
      <c r="A39" s="16"/>
      <c r="B39" s="17" t="s">
        <v>101</v>
      </c>
      <c r="C39" s="18" t="s">
        <v>102</v>
      </c>
      <c r="D39" s="19">
        <v>0</v>
      </c>
      <c r="E39" s="20">
        <v>1</v>
      </c>
      <c r="F39" s="19">
        <v>4</v>
      </c>
      <c r="G39" s="21">
        <v>3</v>
      </c>
      <c r="H39" s="19">
        <v>0</v>
      </c>
      <c r="I39" s="21">
        <v>0</v>
      </c>
      <c r="J39" s="19">
        <v>0</v>
      </c>
      <c r="K39" s="21">
        <v>1</v>
      </c>
      <c r="L39" s="19">
        <v>5</v>
      </c>
      <c r="M39" s="21">
        <v>16</v>
      </c>
      <c r="N39" s="19">
        <v>0</v>
      </c>
      <c r="O39" s="21">
        <v>0</v>
      </c>
      <c r="P39" s="19">
        <v>7</v>
      </c>
      <c r="Q39" s="21">
        <v>19</v>
      </c>
      <c r="R39" s="19">
        <v>2</v>
      </c>
      <c r="S39" s="21">
        <v>4</v>
      </c>
      <c r="T39" s="19">
        <v>0</v>
      </c>
      <c r="U39" s="21">
        <v>1</v>
      </c>
      <c r="V39" s="19">
        <f t="shared" si="0"/>
        <v>18</v>
      </c>
      <c r="W39" s="20">
        <f t="shared" si="1"/>
        <v>45</v>
      </c>
      <c r="X39" s="181">
        <v>63</v>
      </c>
    </row>
    <row r="40" spans="1:24" x14ac:dyDescent="0.25">
      <c r="A40" s="16"/>
      <c r="B40" s="17" t="s">
        <v>103</v>
      </c>
      <c r="C40" s="18" t="s">
        <v>104</v>
      </c>
      <c r="D40" s="19">
        <v>0</v>
      </c>
      <c r="E40" s="20">
        <v>0</v>
      </c>
      <c r="F40" s="19">
        <v>2</v>
      </c>
      <c r="G40" s="21">
        <v>2</v>
      </c>
      <c r="H40" s="19">
        <v>1</v>
      </c>
      <c r="I40" s="21">
        <v>0</v>
      </c>
      <c r="J40" s="19">
        <v>1</v>
      </c>
      <c r="K40" s="21">
        <v>0</v>
      </c>
      <c r="L40" s="19">
        <v>1</v>
      </c>
      <c r="M40" s="21">
        <v>7</v>
      </c>
      <c r="N40" s="19">
        <v>0</v>
      </c>
      <c r="O40" s="21">
        <v>0</v>
      </c>
      <c r="P40" s="19">
        <v>17</v>
      </c>
      <c r="Q40" s="21">
        <v>40</v>
      </c>
      <c r="R40" s="19">
        <v>0</v>
      </c>
      <c r="S40" s="21">
        <v>2</v>
      </c>
      <c r="T40" s="19">
        <v>1</v>
      </c>
      <c r="U40" s="21">
        <v>1</v>
      </c>
      <c r="V40" s="19">
        <f t="shared" si="0"/>
        <v>23</v>
      </c>
      <c r="W40" s="20">
        <f t="shared" si="1"/>
        <v>52</v>
      </c>
      <c r="X40" s="181">
        <v>75</v>
      </c>
    </row>
    <row r="41" spans="1:24" x14ac:dyDescent="0.25">
      <c r="A41" s="16"/>
      <c r="B41" s="17" t="s">
        <v>105</v>
      </c>
      <c r="C41" s="18" t="s">
        <v>106</v>
      </c>
      <c r="D41" s="19">
        <v>1</v>
      </c>
      <c r="E41" s="20">
        <v>0</v>
      </c>
      <c r="F41" s="19">
        <v>2</v>
      </c>
      <c r="G41" s="21">
        <v>1</v>
      </c>
      <c r="H41" s="19">
        <v>0</v>
      </c>
      <c r="I41" s="21">
        <v>0</v>
      </c>
      <c r="J41" s="19">
        <v>0</v>
      </c>
      <c r="K41" s="21">
        <v>2</v>
      </c>
      <c r="L41" s="19">
        <v>6</v>
      </c>
      <c r="M41" s="21">
        <v>8</v>
      </c>
      <c r="N41" s="19">
        <v>0</v>
      </c>
      <c r="O41" s="21">
        <v>0</v>
      </c>
      <c r="P41" s="19">
        <v>13</v>
      </c>
      <c r="Q41" s="21">
        <v>70</v>
      </c>
      <c r="R41" s="19">
        <v>3</v>
      </c>
      <c r="S41" s="21">
        <v>1</v>
      </c>
      <c r="T41" s="19">
        <v>1</v>
      </c>
      <c r="U41" s="21">
        <v>2</v>
      </c>
      <c r="V41" s="19">
        <f t="shared" si="0"/>
        <v>26</v>
      </c>
      <c r="W41" s="20">
        <f t="shared" si="1"/>
        <v>84</v>
      </c>
      <c r="X41" s="181">
        <v>110</v>
      </c>
    </row>
    <row r="42" spans="1:24" x14ac:dyDescent="0.25">
      <c r="A42" s="16"/>
      <c r="B42" s="23" t="s">
        <v>107</v>
      </c>
      <c r="C42" s="24" t="s">
        <v>108</v>
      </c>
      <c r="D42" s="19">
        <v>0</v>
      </c>
      <c r="E42" s="20">
        <v>0</v>
      </c>
      <c r="F42" s="19">
        <v>0</v>
      </c>
      <c r="G42" s="21">
        <v>0</v>
      </c>
      <c r="H42" s="19">
        <v>0</v>
      </c>
      <c r="I42" s="21">
        <v>0</v>
      </c>
      <c r="J42" s="19">
        <v>0</v>
      </c>
      <c r="K42" s="21">
        <v>1</v>
      </c>
      <c r="L42" s="19">
        <v>0</v>
      </c>
      <c r="M42" s="21">
        <v>2</v>
      </c>
      <c r="N42" s="19">
        <v>0</v>
      </c>
      <c r="O42" s="21">
        <v>0</v>
      </c>
      <c r="P42" s="19">
        <v>4</v>
      </c>
      <c r="Q42" s="21">
        <v>12</v>
      </c>
      <c r="R42" s="19">
        <v>1</v>
      </c>
      <c r="S42" s="21">
        <v>3</v>
      </c>
      <c r="T42" s="19">
        <v>0</v>
      </c>
      <c r="U42" s="21">
        <v>2</v>
      </c>
      <c r="V42" s="19">
        <f t="shared" si="0"/>
        <v>5</v>
      </c>
      <c r="W42" s="20">
        <f t="shared" si="1"/>
        <v>20</v>
      </c>
      <c r="X42" s="181">
        <v>25</v>
      </c>
    </row>
    <row r="43" spans="1:24" x14ac:dyDescent="0.25">
      <c r="A43" s="16"/>
      <c r="B43" s="17" t="s">
        <v>109</v>
      </c>
      <c r="C43" s="18" t="s">
        <v>110</v>
      </c>
      <c r="D43" s="19">
        <v>0</v>
      </c>
      <c r="E43" s="20">
        <v>0</v>
      </c>
      <c r="F43" s="19">
        <v>6</v>
      </c>
      <c r="G43" s="21">
        <v>2</v>
      </c>
      <c r="H43" s="19">
        <v>0</v>
      </c>
      <c r="I43" s="21">
        <v>0</v>
      </c>
      <c r="J43" s="19">
        <v>1</v>
      </c>
      <c r="K43" s="21">
        <v>0</v>
      </c>
      <c r="L43" s="19">
        <v>5</v>
      </c>
      <c r="M43" s="21">
        <v>5</v>
      </c>
      <c r="N43" s="19">
        <v>0</v>
      </c>
      <c r="O43" s="21">
        <v>0</v>
      </c>
      <c r="P43" s="19">
        <v>27</v>
      </c>
      <c r="Q43" s="21">
        <v>30</v>
      </c>
      <c r="R43" s="19">
        <v>2</v>
      </c>
      <c r="S43" s="21">
        <v>1</v>
      </c>
      <c r="T43" s="19">
        <v>0</v>
      </c>
      <c r="U43" s="21">
        <v>1</v>
      </c>
      <c r="V43" s="19">
        <f t="shared" si="0"/>
        <v>41</v>
      </c>
      <c r="W43" s="20">
        <f t="shared" si="1"/>
        <v>39</v>
      </c>
      <c r="X43" s="181">
        <v>80</v>
      </c>
    </row>
    <row r="44" spans="1:24" x14ac:dyDescent="0.25">
      <c r="A44" s="16"/>
      <c r="B44" s="17" t="s">
        <v>111</v>
      </c>
      <c r="C44" s="18" t="s">
        <v>112</v>
      </c>
      <c r="D44" s="19">
        <v>0</v>
      </c>
      <c r="E44" s="20">
        <v>0</v>
      </c>
      <c r="F44" s="19">
        <v>1</v>
      </c>
      <c r="G44" s="21">
        <v>1</v>
      </c>
      <c r="H44" s="19">
        <v>0</v>
      </c>
      <c r="I44" s="21">
        <v>1</v>
      </c>
      <c r="J44" s="19">
        <v>0</v>
      </c>
      <c r="K44" s="21">
        <v>1</v>
      </c>
      <c r="L44" s="19">
        <v>0</v>
      </c>
      <c r="M44" s="21">
        <v>7</v>
      </c>
      <c r="N44" s="19">
        <v>0</v>
      </c>
      <c r="O44" s="21">
        <v>0</v>
      </c>
      <c r="P44" s="19">
        <v>3</v>
      </c>
      <c r="Q44" s="21">
        <v>88</v>
      </c>
      <c r="R44" s="19">
        <v>0</v>
      </c>
      <c r="S44" s="21">
        <v>3</v>
      </c>
      <c r="T44" s="19">
        <v>0</v>
      </c>
      <c r="U44" s="21">
        <v>0</v>
      </c>
      <c r="V44" s="19">
        <f t="shared" si="0"/>
        <v>4</v>
      </c>
      <c r="W44" s="20">
        <f t="shared" si="1"/>
        <v>101</v>
      </c>
      <c r="X44" s="181">
        <v>105</v>
      </c>
    </row>
    <row r="45" spans="1:24" x14ac:dyDescent="0.25">
      <c r="A45" s="16"/>
      <c r="B45" s="23" t="s">
        <v>113</v>
      </c>
      <c r="C45" s="24" t="s">
        <v>114</v>
      </c>
      <c r="D45" s="19">
        <v>1</v>
      </c>
      <c r="E45" s="20">
        <v>0</v>
      </c>
      <c r="F45" s="19">
        <v>2</v>
      </c>
      <c r="G45" s="21">
        <v>1</v>
      </c>
      <c r="H45" s="19">
        <v>0</v>
      </c>
      <c r="I45" s="21">
        <v>0</v>
      </c>
      <c r="J45" s="19">
        <v>3</v>
      </c>
      <c r="K45" s="21">
        <v>2</v>
      </c>
      <c r="L45" s="19">
        <v>1</v>
      </c>
      <c r="M45" s="21">
        <v>19</v>
      </c>
      <c r="N45" s="19">
        <v>0</v>
      </c>
      <c r="O45" s="21">
        <v>0</v>
      </c>
      <c r="P45" s="19">
        <v>4</v>
      </c>
      <c r="Q45" s="21">
        <v>22</v>
      </c>
      <c r="R45" s="19">
        <v>0</v>
      </c>
      <c r="S45" s="21">
        <v>2</v>
      </c>
      <c r="T45" s="19">
        <v>0</v>
      </c>
      <c r="U45" s="21">
        <v>0</v>
      </c>
      <c r="V45" s="19">
        <f t="shared" si="0"/>
        <v>11</v>
      </c>
      <c r="W45" s="20">
        <f t="shared" si="1"/>
        <v>46</v>
      </c>
      <c r="X45" s="181">
        <v>57</v>
      </c>
    </row>
    <row r="46" spans="1:24" x14ac:dyDescent="0.25">
      <c r="A46" s="16"/>
      <c r="B46" s="23" t="s">
        <v>115</v>
      </c>
      <c r="C46" s="24" t="s">
        <v>116</v>
      </c>
      <c r="D46" s="19">
        <v>0</v>
      </c>
      <c r="E46" s="20">
        <v>1</v>
      </c>
      <c r="F46" s="19">
        <v>0</v>
      </c>
      <c r="G46" s="21">
        <v>0</v>
      </c>
      <c r="H46" s="19">
        <v>0</v>
      </c>
      <c r="I46" s="21">
        <v>0</v>
      </c>
      <c r="J46" s="19">
        <v>0</v>
      </c>
      <c r="K46" s="21">
        <v>0</v>
      </c>
      <c r="L46" s="19">
        <v>0</v>
      </c>
      <c r="M46" s="21">
        <v>2</v>
      </c>
      <c r="N46" s="19">
        <v>0</v>
      </c>
      <c r="O46" s="21">
        <v>0</v>
      </c>
      <c r="P46" s="19">
        <v>0</v>
      </c>
      <c r="Q46" s="21">
        <v>14</v>
      </c>
      <c r="R46" s="19">
        <v>1</v>
      </c>
      <c r="S46" s="21">
        <v>1</v>
      </c>
      <c r="T46" s="19">
        <v>0</v>
      </c>
      <c r="U46" s="21">
        <v>0</v>
      </c>
      <c r="V46" s="19">
        <f t="shared" si="0"/>
        <v>1</v>
      </c>
      <c r="W46" s="20">
        <f t="shared" si="1"/>
        <v>18</v>
      </c>
      <c r="X46" s="181">
        <v>19</v>
      </c>
    </row>
    <row r="47" spans="1:24" x14ac:dyDescent="0.25">
      <c r="A47" s="16"/>
      <c r="B47" s="17" t="s">
        <v>117</v>
      </c>
      <c r="C47" s="18" t="s">
        <v>118</v>
      </c>
      <c r="D47" s="19">
        <v>0</v>
      </c>
      <c r="E47" s="20">
        <v>4</v>
      </c>
      <c r="F47" s="19">
        <v>11</v>
      </c>
      <c r="G47" s="21">
        <v>54</v>
      </c>
      <c r="H47" s="19">
        <v>0</v>
      </c>
      <c r="I47" s="21">
        <v>2</v>
      </c>
      <c r="J47" s="19">
        <v>4</v>
      </c>
      <c r="K47" s="21">
        <v>35</v>
      </c>
      <c r="L47" s="19">
        <v>7</v>
      </c>
      <c r="M47" s="21">
        <v>87</v>
      </c>
      <c r="N47" s="19">
        <v>1</v>
      </c>
      <c r="O47" s="21">
        <v>1</v>
      </c>
      <c r="P47" s="19">
        <v>125</v>
      </c>
      <c r="Q47" s="21">
        <v>917</v>
      </c>
      <c r="R47" s="19">
        <v>2</v>
      </c>
      <c r="S47" s="21">
        <v>27</v>
      </c>
      <c r="T47" s="19">
        <v>4</v>
      </c>
      <c r="U47" s="21">
        <v>13</v>
      </c>
      <c r="V47" s="19">
        <f t="shared" si="0"/>
        <v>154</v>
      </c>
      <c r="W47" s="20">
        <f t="shared" si="1"/>
        <v>1140</v>
      </c>
      <c r="X47" s="181">
        <v>1294</v>
      </c>
    </row>
    <row r="48" spans="1:24" x14ac:dyDescent="0.25">
      <c r="A48" s="16"/>
      <c r="B48" s="23" t="s">
        <v>119</v>
      </c>
      <c r="C48" s="24" t="s">
        <v>120</v>
      </c>
      <c r="D48" s="19">
        <v>10</v>
      </c>
      <c r="E48" s="20">
        <v>3</v>
      </c>
      <c r="F48" s="19">
        <v>15</v>
      </c>
      <c r="G48" s="21">
        <v>8</v>
      </c>
      <c r="H48" s="19">
        <v>1</v>
      </c>
      <c r="I48" s="21">
        <v>0</v>
      </c>
      <c r="J48" s="19">
        <v>12</v>
      </c>
      <c r="K48" s="21">
        <v>7</v>
      </c>
      <c r="L48" s="19">
        <v>37</v>
      </c>
      <c r="M48" s="21">
        <v>17</v>
      </c>
      <c r="N48" s="19">
        <v>0</v>
      </c>
      <c r="O48" s="21">
        <v>1</v>
      </c>
      <c r="P48" s="19">
        <v>307</v>
      </c>
      <c r="Q48" s="21">
        <v>164</v>
      </c>
      <c r="R48" s="19">
        <v>13</v>
      </c>
      <c r="S48" s="21">
        <v>11</v>
      </c>
      <c r="T48" s="19">
        <v>6</v>
      </c>
      <c r="U48" s="21">
        <v>3</v>
      </c>
      <c r="V48" s="19">
        <f t="shared" si="0"/>
        <v>401</v>
      </c>
      <c r="W48" s="20">
        <f t="shared" si="1"/>
        <v>214</v>
      </c>
      <c r="X48" s="181">
        <v>615</v>
      </c>
    </row>
    <row r="49" spans="1:24" x14ac:dyDescent="0.25">
      <c r="A49" s="16"/>
      <c r="B49" s="23" t="s">
        <v>121</v>
      </c>
      <c r="C49" s="24" t="s">
        <v>122</v>
      </c>
      <c r="D49" s="19">
        <v>2</v>
      </c>
      <c r="E49" s="20">
        <v>2</v>
      </c>
      <c r="F49" s="19">
        <v>4</v>
      </c>
      <c r="G49" s="21">
        <v>2</v>
      </c>
      <c r="H49" s="19">
        <v>0</v>
      </c>
      <c r="I49" s="21">
        <v>0</v>
      </c>
      <c r="J49" s="19">
        <v>2</v>
      </c>
      <c r="K49" s="21">
        <v>2</v>
      </c>
      <c r="L49" s="19">
        <v>13</v>
      </c>
      <c r="M49" s="21">
        <v>3</v>
      </c>
      <c r="N49" s="19">
        <v>0</v>
      </c>
      <c r="O49" s="21">
        <v>0</v>
      </c>
      <c r="P49" s="19">
        <v>100</v>
      </c>
      <c r="Q49" s="21">
        <v>73</v>
      </c>
      <c r="R49" s="19">
        <v>3</v>
      </c>
      <c r="S49" s="21">
        <v>4</v>
      </c>
      <c r="T49" s="19">
        <v>0</v>
      </c>
      <c r="U49" s="21">
        <v>1</v>
      </c>
      <c r="V49" s="19">
        <f t="shared" si="0"/>
        <v>124</v>
      </c>
      <c r="W49" s="20">
        <f t="shared" si="1"/>
        <v>87</v>
      </c>
      <c r="X49" s="181">
        <v>211</v>
      </c>
    </row>
    <row r="50" spans="1:24" x14ac:dyDescent="0.25">
      <c r="A50" s="16"/>
      <c r="B50" s="23" t="s">
        <v>123</v>
      </c>
      <c r="C50" s="24" t="s">
        <v>124</v>
      </c>
      <c r="D50" s="19">
        <v>0</v>
      </c>
      <c r="E50" s="20">
        <v>0</v>
      </c>
      <c r="F50" s="19">
        <v>0</v>
      </c>
      <c r="G50" s="21">
        <v>0</v>
      </c>
      <c r="H50" s="19">
        <v>0</v>
      </c>
      <c r="I50" s="21">
        <v>0</v>
      </c>
      <c r="J50" s="19">
        <v>2</v>
      </c>
      <c r="K50" s="21">
        <v>0</v>
      </c>
      <c r="L50" s="19">
        <v>1</v>
      </c>
      <c r="M50" s="21">
        <v>0</v>
      </c>
      <c r="N50" s="19">
        <v>0</v>
      </c>
      <c r="O50" s="21">
        <v>0</v>
      </c>
      <c r="P50" s="19">
        <v>8</v>
      </c>
      <c r="Q50" s="21">
        <v>1</v>
      </c>
      <c r="R50" s="19">
        <v>0</v>
      </c>
      <c r="S50" s="21">
        <v>2</v>
      </c>
      <c r="T50" s="19">
        <v>0</v>
      </c>
      <c r="U50" s="21">
        <v>0</v>
      </c>
      <c r="V50" s="19">
        <f t="shared" si="0"/>
        <v>11</v>
      </c>
      <c r="W50" s="20">
        <f t="shared" si="1"/>
        <v>3</v>
      </c>
      <c r="X50" s="181">
        <v>14</v>
      </c>
    </row>
    <row r="51" spans="1:24" x14ac:dyDescent="0.25">
      <c r="A51" s="16"/>
      <c r="B51" s="23" t="s">
        <v>125</v>
      </c>
      <c r="C51" s="24" t="s">
        <v>126</v>
      </c>
      <c r="D51" s="19">
        <v>0</v>
      </c>
      <c r="E51" s="20">
        <v>0</v>
      </c>
      <c r="F51" s="19">
        <v>2</v>
      </c>
      <c r="G51" s="21">
        <v>0</v>
      </c>
      <c r="H51" s="19">
        <v>0</v>
      </c>
      <c r="I51" s="21">
        <v>0</v>
      </c>
      <c r="J51" s="19">
        <v>0</v>
      </c>
      <c r="K51" s="21">
        <v>0</v>
      </c>
      <c r="L51" s="19">
        <v>1</v>
      </c>
      <c r="M51" s="21">
        <v>0</v>
      </c>
      <c r="N51" s="19">
        <v>0</v>
      </c>
      <c r="O51" s="21">
        <v>0</v>
      </c>
      <c r="P51" s="19">
        <v>49</v>
      </c>
      <c r="Q51" s="21">
        <v>6</v>
      </c>
      <c r="R51" s="19">
        <v>1</v>
      </c>
      <c r="S51" s="21">
        <v>0</v>
      </c>
      <c r="T51" s="19">
        <v>0</v>
      </c>
      <c r="U51" s="21">
        <v>0</v>
      </c>
      <c r="V51" s="19">
        <f t="shared" si="0"/>
        <v>53</v>
      </c>
      <c r="W51" s="20">
        <f t="shared" si="1"/>
        <v>6</v>
      </c>
      <c r="X51" s="181">
        <v>59</v>
      </c>
    </row>
    <row r="52" spans="1:24" x14ac:dyDescent="0.25">
      <c r="A52" s="26"/>
      <c r="B52" s="151" t="s">
        <v>127</v>
      </c>
      <c r="C52" s="152" t="s">
        <v>128</v>
      </c>
      <c r="D52" s="35">
        <v>0</v>
      </c>
      <c r="E52" s="36">
        <v>0</v>
      </c>
      <c r="F52" s="35">
        <v>1</v>
      </c>
      <c r="G52" s="36">
        <v>0</v>
      </c>
      <c r="H52" s="35">
        <v>0</v>
      </c>
      <c r="I52" s="36">
        <v>0</v>
      </c>
      <c r="J52" s="35">
        <v>1</v>
      </c>
      <c r="K52" s="36">
        <v>2</v>
      </c>
      <c r="L52" s="35">
        <v>2</v>
      </c>
      <c r="M52" s="36">
        <v>4</v>
      </c>
      <c r="N52" s="35">
        <v>0</v>
      </c>
      <c r="O52" s="36">
        <v>0</v>
      </c>
      <c r="P52" s="35">
        <v>61</v>
      </c>
      <c r="Q52" s="36">
        <v>32</v>
      </c>
      <c r="R52" s="35">
        <v>3</v>
      </c>
      <c r="S52" s="36">
        <v>0</v>
      </c>
      <c r="T52" s="35">
        <v>2</v>
      </c>
      <c r="U52" s="36">
        <v>0</v>
      </c>
      <c r="V52" s="35">
        <f t="shared" si="0"/>
        <v>70</v>
      </c>
      <c r="W52" s="36">
        <f t="shared" si="1"/>
        <v>38</v>
      </c>
      <c r="X52" s="182">
        <v>108</v>
      </c>
    </row>
    <row r="53" spans="1:24" x14ac:dyDescent="0.25">
      <c r="A53" s="153">
        <v>6</v>
      </c>
      <c r="B53" s="160"/>
      <c r="C53" s="161" t="s">
        <v>129</v>
      </c>
      <c r="D53" s="154">
        <v>0</v>
      </c>
      <c r="E53" s="155">
        <v>0</v>
      </c>
      <c r="F53" s="154">
        <v>0</v>
      </c>
      <c r="G53" s="155">
        <v>0</v>
      </c>
      <c r="H53" s="154">
        <v>0</v>
      </c>
      <c r="I53" s="155">
        <v>0</v>
      </c>
      <c r="J53" s="154">
        <v>0</v>
      </c>
      <c r="K53" s="155">
        <v>0</v>
      </c>
      <c r="L53" s="154">
        <v>0</v>
      </c>
      <c r="M53" s="155">
        <v>0</v>
      </c>
      <c r="N53" s="154">
        <v>0</v>
      </c>
      <c r="O53" s="155">
        <v>0</v>
      </c>
      <c r="P53" s="154">
        <v>2</v>
      </c>
      <c r="Q53" s="155">
        <v>3</v>
      </c>
      <c r="R53" s="154">
        <v>0</v>
      </c>
      <c r="S53" s="155">
        <v>0</v>
      </c>
      <c r="T53" s="154">
        <v>1</v>
      </c>
      <c r="U53" s="155">
        <v>2</v>
      </c>
      <c r="V53" s="154">
        <f t="shared" si="0"/>
        <v>3</v>
      </c>
      <c r="W53" s="162">
        <f t="shared" si="1"/>
        <v>5</v>
      </c>
      <c r="X53" s="156">
        <v>8</v>
      </c>
    </row>
    <row r="54" spans="1:24" x14ac:dyDescent="0.25">
      <c r="A54" s="16"/>
      <c r="B54" s="17" t="s">
        <v>130</v>
      </c>
      <c r="C54" s="25" t="s">
        <v>131</v>
      </c>
      <c r="D54" s="19">
        <v>0</v>
      </c>
      <c r="E54" s="20">
        <v>0</v>
      </c>
      <c r="F54" s="19">
        <v>0</v>
      </c>
      <c r="G54" s="21">
        <v>0</v>
      </c>
      <c r="H54" s="19">
        <v>0</v>
      </c>
      <c r="I54" s="21">
        <v>0</v>
      </c>
      <c r="J54" s="19">
        <v>0</v>
      </c>
      <c r="K54" s="21">
        <v>0</v>
      </c>
      <c r="L54" s="19">
        <v>0</v>
      </c>
      <c r="M54" s="21">
        <v>0</v>
      </c>
      <c r="N54" s="19">
        <v>0</v>
      </c>
      <c r="O54" s="21">
        <v>0</v>
      </c>
      <c r="P54" s="19">
        <v>0</v>
      </c>
      <c r="Q54" s="21">
        <v>0</v>
      </c>
      <c r="R54" s="19">
        <v>0</v>
      </c>
      <c r="S54" s="21">
        <v>0</v>
      </c>
      <c r="T54" s="19">
        <v>0</v>
      </c>
      <c r="U54" s="21">
        <v>1</v>
      </c>
      <c r="V54" s="19">
        <f t="shared" si="0"/>
        <v>0</v>
      </c>
      <c r="W54" s="20">
        <f t="shared" si="1"/>
        <v>1</v>
      </c>
      <c r="X54" s="181">
        <v>1</v>
      </c>
    </row>
    <row r="55" spans="1:24" x14ac:dyDescent="0.25">
      <c r="A55" s="16"/>
      <c r="B55" s="17" t="s">
        <v>130</v>
      </c>
      <c r="C55" s="18" t="s">
        <v>132</v>
      </c>
      <c r="D55" s="19">
        <v>0</v>
      </c>
      <c r="E55" s="20">
        <v>0</v>
      </c>
      <c r="F55" s="19">
        <v>0</v>
      </c>
      <c r="G55" s="21">
        <v>0</v>
      </c>
      <c r="H55" s="19">
        <v>0</v>
      </c>
      <c r="I55" s="21">
        <v>0</v>
      </c>
      <c r="J55" s="19">
        <v>0</v>
      </c>
      <c r="K55" s="21">
        <v>0</v>
      </c>
      <c r="L55" s="19">
        <v>0</v>
      </c>
      <c r="M55" s="21">
        <v>0</v>
      </c>
      <c r="N55" s="19">
        <v>0</v>
      </c>
      <c r="O55" s="21">
        <v>0</v>
      </c>
      <c r="P55" s="19">
        <v>1</v>
      </c>
      <c r="Q55" s="21">
        <v>1</v>
      </c>
      <c r="R55" s="19">
        <v>0</v>
      </c>
      <c r="S55" s="21">
        <v>0</v>
      </c>
      <c r="T55" s="19">
        <v>0</v>
      </c>
      <c r="U55" s="21">
        <v>0</v>
      </c>
      <c r="V55" s="19">
        <f t="shared" si="0"/>
        <v>1</v>
      </c>
      <c r="W55" s="20">
        <f t="shared" si="1"/>
        <v>1</v>
      </c>
      <c r="X55" s="181">
        <v>2</v>
      </c>
    </row>
    <row r="56" spans="1:24" x14ac:dyDescent="0.25">
      <c r="A56" s="16"/>
      <c r="B56" s="23" t="s">
        <v>133</v>
      </c>
      <c r="C56" s="24" t="s">
        <v>134</v>
      </c>
      <c r="D56" s="19">
        <v>0</v>
      </c>
      <c r="E56" s="20">
        <v>0</v>
      </c>
      <c r="F56" s="19">
        <v>0</v>
      </c>
      <c r="G56" s="21">
        <v>0</v>
      </c>
      <c r="H56" s="19">
        <v>0</v>
      </c>
      <c r="I56" s="21">
        <v>0</v>
      </c>
      <c r="J56" s="19">
        <v>0</v>
      </c>
      <c r="K56" s="21">
        <v>0</v>
      </c>
      <c r="L56" s="19">
        <v>0</v>
      </c>
      <c r="M56" s="21">
        <v>0</v>
      </c>
      <c r="N56" s="19">
        <v>0</v>
      </c>
      <c r="O56" s="21">
        <v>0</v>
      </c>
      <c r="P56" s="19">
        <v>1</v>
      </c>
      <c r="Q56" s="21">
        <v>1</v>
      </c>
      <c r="R56" s="19">
        <v>0</v>
      </c>
      <c r="S56" s="21">
        <v>0</v>
      </c>
      <c r="T56" s="19">
        <v>0</v>
      </c>
      <c r="U56" s="21">
        <v>0</v>
      </c>
      <c r="V56" s="19">
        <f t="shared" si="0"/>
        <v>1</v>
      </c>
      <c r="W56" s="20">
        <f t="shared" si="1"/>
        <v>1</v>
      </c>
      <c r="X56" s="181">
        <v>2</v>
      </c>
    </row>
    <row r="57" spans="1:24" x14ac:dyDescent="0.25">
      <c r="A57" s="16"/>
      <c r="B57" s="23" t="s">
        <v>75</v>
      </c>
      <c r="C57" s="24" t="s">
        <v>135</v>
      </c>
      <c r="D57" s="19">
        <v>0</v>
      </c>
      <c r="E57" s="20">
        <v>0</v>
      </c>
      <c r="F57" s="19">
        <v>0</v>
      </c>
      <c r="G57" s="21">
        <v>0</v>
      </c>
      <c r="H57" s="19">
        <v>0</v>
      </c>
      <c r="I57" s="21">
        <v>0</v>
      </c>
      <c r="J57" s="19">
        <v>0</v>
      </c>
      <c r="K57" s="21">
        <v>0</v>
      </c>
      <c r="L57" s="19">
        <v>0</v>
      </c>
      <c r="M57" s="21">
        <v>0</v>
      </c>
      <c r="N57" s="19">
        <v>0</v>
      </c>
      <c r="O57" s="21">
        <v>0</v>
      </c>
      <c r="P57" s="19">
        <v>0</v>
      </c>
      <c r="Q57" s="21">
        <v>0</v>
      </c>
      <c r="R57" s="19">
        <v>0</v>
      </c>
      <c r="S57" s="21">
        <v>0</v>
      </c>
      <c r="T57" s="19">
        <v>1</v>
      </c>
      <c r="U57" s="21">
        <v>1</v>
      </c>
      <c r="V57" s="19">
        <f t="shared" si="0"/>
        <v>1</v>
      </c>
      <c r="W57" s="20">
        <f t="shared" si="1"/>
        <v>1</v>
      </c>
      <c r="X57" s="181">
        <v>2</v>
      </c>
    </row>
    <row r="58" spans="1:24" x14ac:dyDescent="0.25">
      <c r="A58" s="26"/>
      <c r="B58" s="23" t="s">
        <v>136</v>
      </c>
      <c r="C58" s="27" t="s">
        <v>137</v>
      </c>
      <c r="D58" s="19">
        <v>0</v>
      </c>
      <c r="E58" s="20">
        <v>0</v>
      </c>
      <c r="F58" s="19">
        <v>0</v>
      </c>
      <c r="G58" s="21">
        <v>0</v>
      </c>
      <c r="H58" s="19">
        <v>0</v>
      </c>
      <c r="I58" s="21">
        <v>0</v>
      </c>
      <c r="J58" s="19">
        <v>0</v>
      </c>
      <c r="K58" s="21">
        <v>0</v>
      </c>
      <c r="L58" s="19">
        <v>0</v>
      </c>
      <c r="M58" s="21">
        <v>0</v>
      </c>
      <c r="N58" s="19">
        <v>0</v>
      </c>
      <c r="O58" s="21">
        <v>0</v>
      </c>
      <c r="P58" s="19">
        <v>0</v>
      </c>
      <c r="Q58" s="21">
        <v>1</v>
      </c>
      <c r="R58" s="19">
        <v>0</v>
      </c>
      <c r="S58" s="21">
        <v>0</v>
      </c>
      <c r="T58" s="19">
        <v>0</v>
      </c>
      <c r="U58" s="21">
        <v>0</v>
      </c>
      <c r="V58" s="19">
        <f t="shared" si="0"/>
        <v>0</v>
      </c>
      <c r="W58" s="20">
        <f t="shared" si="1"/>
        <v>1</v>
      </c>
      <c r="X58" s="181">
        <v>1</v>
      </c>
    </row>
    <row r="59" spans="1:24" x14ac:dyDescent="0.25">
      <c r="A59" s="153">
        <v>7</v>
      </c>
      <c r="B59" s="160"/>
      <c r="C59" s="161" t="s">
        <v>138</v>
      </c>
      <c r="D59" s="154">
        <v>105</v>
      </c>
      <c r="E59" s="155">
        <v>84</v>
      </c>
      <c r="F59" s="154">
        <v>30</v>
      </c>
      <c r="G59" s="155">
        <v>57</v>
      </c>
      <c r="H59" s="154">
        <v>1</v>
      </c>
      <c r="I59" s="155">
        <v>1</v>
      </c>
      <c r="J59" s="154">
        <v>19</v>
      </c>
      <c r="K59" s="155">
        <v>20</v>
      </c>
      <c r="L59" s="154">
        <v>76</v>
      </c>
      <c r="M59" s="155">
        <v>157</v>
      </c>
      <c r="N59" s="154">
        <v>1</v>
      </c>
      <c r="O59" s="155">
        <v>3</v>
      </c>
      <c r="P59" s="154">
        <v>478</v>
      </c>
      <c r="Q59" s="155">
        <v>822</v>
      </c>
      <c r="R59" s="154">
        <v>10</v>
      </c>
      <c r="S59" s="155">
        <v>28</v>
      </c>
      <c r="T59" s="154">
        <v>42</v>
      </c>
      <c r="U59" s="155">
        <v>68</v>
      </c>
      <c r="V59" s="154">
        <f t="shared" si="0"/>
        <v>762</v>
      </c>
      <c r="W59" s="162">
        <f t="shared" si="1"/>
        <v>1240</v>
      </c>
      <c r="X59" s="156">
        <v>2002</v>
      </c>
    </row>
    <row r="60" spans="1:24" x14ac:dyDescent="0.25">
      <c r="A60" s="16"/>
      <c r="B60" s="23" t="s">
        <v>36</v>
      </c>
      <c r="C60" s="28" t="s">
        <v>139</v>
      </c>
      <c r="D60" s="19">
        <v>3</v>
      </c>
      <c r="E60" s="20">
        <v>6</v>
      </c>
      <c r="F60" s="19">
        <v>0</v>
      </c>
      <c r="G60" s="21">
        <v>1</v>
      </c>
      <c r="H60" s="19">
        <v>0</v>
      </c>
      <c r="I60" s="21">
        <v>0</v>
      </c>
      <c r="J60" s="19">
        <v>1</v>
      </c>
      <c r="K60" s="21">
        <v>0</v>
      </c>
      <c r="L60" s="19">
        <v>2</v>
      </c>
      <c r="M60" s="21">
        <v>2</v>
      </c>
      <c r="N60" s="19">
        <v>0</v>
      </c>
      <c r="O60" s="21">
        <v>0</v>
      </c>
      <c r="P60" s="19">
        <v>5</v>
      </c>
      <c r="Q60" s="21">
        <v>7</v>
      </c>
      <c r="R60" s="19">
        <v>0</v>
      </c>
      <c r="S60" s="21">
        <v>0</v>
      </c>
      <c r="T60" s="19">
        <v>0</v>
      </c>
      <c r="U60" s="21">
        <v>0</v>
      </c>
      <c r="V60" s="19">
        <f t="shared" si="0"/>
        <v>11</v>
      </c>
      <c r="W60" s="20">
        <f t="shared" si="1"/>
        <v>16</v>
      </c>
      <c r="X60" s="181">
        <v>27</v>
      </c>
    </row>
    <row r="61" spans="1:24" x14ac:dyDescent="0.25">
      <c r="A61" s="16"/>
      <c r="B61" s="23" t="s">
        <v>140</v>
      </c>
      <c r="C61" s="24" t="s">
        <v>141</v>
      </c>
      <c r="D61" s="19">
        <v>0</v>
      </c>
      <c r="E61" s="20">
        <v>0</v>
      </c>
      <c r="F61" s="19">
        <v>0</v>
      </c>
      <c r="G61" s="21">
        <v>0</v>
      </c>
      <c r="H61" s="19">
        <v>0</v>
      </c>
      <c r="I61" s="21">
        <v>0</v>
      </c>
      <c r="J61" s="19">
        <v>0</v>
      </c>
      <c r="K61" s="21">
        <v>0</v>
      </c>
      <c r="L61" s="19">
        <v>0</v>
      </c>
      <c r="M61" s="21">
        <v>0</v>
      </c>
      <c r="N61" s="19">
        <v>0</v>
      </c>
      <c r="O61" s="21">
        <v>0</v>
      </c>
      <c r="P61" s="19">
        <v>0</v>
      </c>
      <c r="Q61" s="21">
        <v>1</v>
      </c>
      <c r="R61" s="19">
        <v>0</v>
      </c>
      <c r="S61" s="21">
        <v>0</v>
      </c>
      <c r="T61" s="19">
        <v>0</v>
      </c>
      <c r="U61" s="21">
        <v>0</v>
      </c>
      <c r="V61" s="19">
        <f t="shared" si="0"/>
        <v>0</v>
      </c>
      <c r="W61" s="20">
        <f t="shared" si="1"/>
        <v>1</v>
      </c>
      <c r="X61" s="181">
        <v>1</v>
      </c>
    </row>
    <row r="62" spans="1:24" x14ac:dyDescent="0.25">
      <c r="A62" s="16"/>
      <c r="B62" s="23" t="s">
        <v>38</v>
      </c>
      <c r="C62" s="24" t="s">
        <v>142</v>
      </c>
      <c r="D62" s="19">
        <v>0</v>
      </c>
      <c r="E62" s="20">
        <v>3</v>
      </c>
      <c r="F62" s="19">
        <v>0</v>
      </c>
      <c r="G62" s="21">
        <v>1</v>
      </c>
      <c r="H62" s="19">
        <v>0</v>
      </c>
      <c r="I62" s="21">
        <v>0</v>
      </c>
      <c r="J62" s="19">
        <v>0</v>
      </c>
      <c r="K62" s="21">
        <v>0</v>
      </c>
      <c r="L62" s="19">
        <v>0</v>
      </c>
      <c r="M62" s="21">
        <v>0</v>
      </c>
      <c r="N62" s="19">
        <v>0</v>
      </c>
      <c r="O62" s="21">
        <v>0</v>
      </c>
      <c r="P62" s="19">
        <v>4</v>
      </c>
      <c r="Q62" s="21">
        <v>9</v>
      </c>
      <c r="R62" s="19">
        <v>0</v>
      </c>
      <c r="S62" s="21">
        <v>1</v>
      </c>
      <c r="T62" s="19">
        <v>0</v>
      </c>
      <c r="U62" s="21">
        <v>0</v>
      </c>
      <c r="V62" s="19">
        <f t="shared" si="0"/>
        <v>4</v>
      </c>
      <c r="W62" s="20">
        <f t="shared" si="1"/>
        <v>14</v>
      </c>
      <c r="X62" s="181">
        <v>18</v>
      </c>
    </row>
    <row r="63" spans="1:24" x14ac:dyDescent="0.25">
      <c r="A63" s="16"/>
      <c r="B63" s="23" t="s">
        <v>40</v>
      </c>
      <c r="C63" s="24" t="s">
        <v>143</v>
      </c>
      <c r="D63" s="19">
        <v>2</v>
      </c>
      <c r="E63" s="20">
        <v>1</v>
      </c>
      <c r="F63" s="19">
        <v>0</v>
      </c>
      <c r="G63" s="21">
        <v>0</v>
      </c>
      <c r="H63" s="19">
        <v>0</v>
      </c>
      <c r="I63" s="21">
        <v>0</v>
      </c>
      <c r="J63" s="19">
        <v>0</v>
      </c>
      <c r="K63" s="21">
        <v>0</v>
      </c>
      <c r="L63" s="19">
        <v>1</v>
      </c>
      <c r="M63" s="21">
        <v>0</v>
      </c>
      <c r="N63" s="19">
        <v>0</v>
      </c>
      <c r="O63" s="21">
        <v>1</v>
      </c>
      <c r="P63" s="19">
        <v>3</v>
      </c>
      <c r="Q63" s="21">
        <v>3</v>
      </c>
      <c r="R63" s="19">
        <v>0</v>
      </c>
      <c r="S63" s="21">
        <v>0</v>
      </c>
      <c r="T63" s="19">
        <v>0</v>
      </c>
      <c r="U63" s="21">
        <v>1</v>
      </c>
      <c r="V63" s="19">
        <f t="shared" si="0"/>
        <v>6</v>
      </c>
      <c r="W63" s="20">
        <f t="shared" si="1"/>
        <v>6</v>
      </c>
      <c r="X63" s="181">
        <v>12</v>
      </c>
    </row>
    <row r="64" spans="1:24" x14ac:dyDescent="0.25">
      <c r="A64" s="16"/>
      <c r="B64" s="23" t="s">
        <v>42</v>
      </c>
      <c r="C64" s="24" t="s">
        <v>144</v>
      </c>
      <c r="D64" s="19">
        <v>8</v>
      </c>
      <c r="E64" s="20">
        <v>1</v>
      </c>
      <c r="F64" s="19">
        <v>0</v>
      </c>
      <c r="G64" s="21">
        <v>0</v>
      </c>
      <c r="H64" s="19">
        <v>0</v>
      </c>
      <c r="I64" s="21">
        <v>0</v>
      </c>
      <c r="J64" s="19">
        <v>0</v>
      </c>
      <c r="K64" s="21">
        <v>0</v>
      </c>
      <c r="L64" s="19">
        <v>1</v>
      </c>
      <c r="M64" s="21">
        <v>1</v>
      </c>
      <c r="N64" s="19">
        <v>0</v>
      </c>
      <c r="O64" s="21">
        <v>0</v>
      </c>
      <c r="P64" s="19">
        <v>5</v>
      </c>
      <c r="Q64" s="21">
        <v>3</v>
      </c>
      <c r="R64" s="19">
        <v>0</v>
      </c>
      <c r="S64" s="21">
        <v>0</v>
      </c>
      <c r="T64" s="19">
        <v>0</v>
      </c>
      <c r="U64" s="21">
        <v>0</v>
      </c>
      <c r="V64" s="19">
        <f t="shared" si="0"/>
        <v>14</v>
      </c>
      <c r="W64" s="20">
        <f t="shared" si="1"/>
        <v>5</v>
      </c>
      <c r="X64" s="181">
        <v>19</v>
      </c>
    </row>
    <row r="65" spans="1:24" x14ac:dyDescent="0.25">
      <c r="A65" s="16"/>
      <c r="B65" s="23" t="s">
        <v>44</v>
      </c>
      <c r="C65" s="24" t="s">
        <v>145</v>
      </c>
      <c r="D65" s="19">
        <v>20</v>
      </c>
      <c r="E65" s="20">
        <v>14</v>
      </c>
      <c r="F65" s="19">
        <v>1</v>
      </c>
      <c r="G65" s="21">
        <v>0</v>
      </c>
      <c r="H65" s="19">
        <v>0</v>
      </c>
      <c r="I65" s="21">
        <v>0</v>
      </c>
      <c r="J65" s="19">
        <v>1</v>
      </c>
      <c r="K65" s="21">
        <v>0</v>
      </c>
      <c r="L65" s="19">
        <v>0</v>
      </c>
      <c r="M65" s="21">
        <v>0</v>
      </c>
      <c r="N65" s="19">
        <v>0</v>
      </c>
      <c r="O65" s="21">
        <v>0</v>
      </c>
      <c r="P65" s="19">
        <v>10</v>
      </c>
      <c r="Q65" s="21">
        <v>3</v>
      </c>
      <c r="R65" s="19">
        <v>0</v>
      </c>
      <c r="S65" s="21">
        <v>0</v>
      </c>
      <c r="T65" s="19">
        <v>0</v>
      </c>
      <c r="U65" s="21">
        <v>1</v>
      </c>
      <c r="V65" s="19">
        <f t="shared" si="0"/>
        <v>32</v>
      </c>
      <c r="W65" s="20">
        <f t="shared" si="1"/>
        <v>18</v>
      </c>
      <c r="X65" s="181">
        <v>50</v>
      </c>
    </row>
    <row r="66" spans="1:24" x14ac:dyDescent="0.25">
      <c r="A66" s="16"/>
      <c r="B66" s="23" t="s">
        <v>146</v>
      </c>
      <c r="C66" s="24" t="s">
        <v>147</v>
      </c>
      <c r="D66" s="19">
        <v>0</v>
      </c>
      <c r="E66" s="20">
        <v>0</v>
      </c>
      <c r="F66" s="19">
        <v>0</v>
      </c>
      <c r="G66" s="21">
        <v>0</v>
      </c>
      <c r="H66" s="19">
        <v>0</v>
      </c>
      <c r="I66" s="21">
        <v>0</v>
      </c>
      <c r="J66" s="19">
        <v>0</v>
      </c>
      <c r="K66" s="21">
        <v>0</v>
      </c>
      <c r="L66" s="19">
        <v>0</v>
      </c>
      <c r="M66" s="21">
        <v>2</v>
      </c>
      <c r="N66" s="19">
        <v>0</v>
      </c>
      <c r="O66" s="21">
        <v>0</v>
      </c>
      <c r="P66" s="19">
        <v>1</v>
      </c>
      <c r="Q66" s="21">
        <v>28</v>
      </c>
      <c r="R66" s="19">
        <v>0</v>
      </c>
      <c r="S66" s="21">
        <v>1</v>
      </c>
      <c r="T66" s="19">
        <v>0</v>
      </c>
      <c r="U66" s="21">
        <v>3</v>
      </c>
      <c r="V66" s="19">
        <f t="shared" si="0"/>
        <v>1</v>
      </c>
      <c r="W66" s="20">
        <f t="shared" si="1"/>
        <v>34</v>
      </c>
      <c r="X66" s="181">
        <v>35</v>
      </c>
    </row>
    <row r="67" spans="1:24" x14ac:dyDescent="0.25">
      <c r="A67" s="16"/>
      <c r="B67" s="23" t="s">
        <v>148</v>
      </c>
      <c r="C67" s="24" t="s">
        <v>149</v>
      </c>
      <c r="D67" s="19">
        <v>0</v>
      </c>
      <c r="E67" s="20">
        <v>0</v>
      </c>
      <c r="F67" s="19">
        <v>1</v>
      </c>
      <c r="G67" s="21">
        <v>0</v>
      </c>
      <c r="H67" s="19">
        <v>0</v>
      </c>
      <c r="I67" s="21">
        <v>0</v>
      </c>
      <c r="J67" s="19">
        <v>0</v>
      </c>
      <c r="K67" s="21">
        <v>0</v>
      </c>
      <c r="L67" s="19">
        <v>3</v>
      </c>
      <c r="M67" s="21">
        <v>1</v>
      </c>
      <c r="N67" s="19">
        <v>0</v>
      </c>
      <c r="O67" s="21">
        <v>0</v>
      </c>
      <c r="P67" s="19">
        <v>16</v>
      </c>
      <c r="Q67" s="21">
        <v>18</v>
      </c>
      <c r="R67" s="19">
        <v>0</v>
      </c>
      <c r="S67" s="21">
        <v>0</v>
      </c>
      <c r="T67" s="19">
        <v>3</v>
      </c>
      <c r="U67" s="21">
        <v>5</v>
      </c>
      <c r="V67" s="19">
        <f t="shared" si="0"/>
        <v>23</v>
      </c>
      <c r="W67" s="20">
        <f t="shared" si="1"/>
        <v>24</v>
      </c>
      <c r="X67" s="181">
        <v>47</v>
      </c>
    </row>
    <row r="68" spans="1:24" x14ac:dyDescent="0.25">
      <c r="A68" s="16"/>
      <c r="B68" s="23" t="s">
        <v>150</v>
      </c>
      <c r="C68" s="24" t="s">
        <v>151</v>
      </c>
      <c r="D68" s="19">
        <v>0</v>
      </c>
      <c r="E68" s="20">
        <v>2</v>
      </c>
      <c r="F68" s="19">
        <v>2</v>
      </c>
      <c r="G68" s="21">
        <v>1</v>
      </c>
      <c r="H68" s="19">
        <v>0</v>
      </c>
      <c r="I68" s="21">
        <v>0</v>
      </c>
      <c r="J68" s="19">
        <v>0</v>
      </c>
      <c r="K68" s="21">
        <v>1</v>
      </c>
      <c r="L68" s="19">
        <v>7</v>
      </c>
      <c r="M68" s="21">
        <v>24</v>
      </c>
      <c r="N68" s="19">
        <v>0</v>
      </c>
      <c r="O68" s="21">
        <v>0</v>
      </c>
      <c r="P68" s="19">
        <v>8</v>
      </c>
      <c r="Q68" s="21">
        <v>18</v>
      </c>
      <c r="R68" s="19">
        <v>0</v>
      </c>
      <c r="S68" s="21">
        <v>1</v>
      </c>
      <c r="T68" s="19">
        <v>0</v>
      </c>
      <c r="U68" s="21">
        <v>0</v>
      </c>
      <c r="V68" s="19">
        <f t="shared" si="0"/>
        <v>17</v>
      </c>
      <c r="W68" s="20">
        <f t="shared" si="1"/>
        <v>47</v>
      </c>
      <c r="X68" s="181">
        <v>64</v>
      </c>
    </row>
    <row r="69" spans="1:24" x14ac:dyDescent="0.25">
      <c r="A69" s="16"/>
      <c r="B69" s="23" t="s">
        <v>130</v>
      </c>
      <c r="C69" s="24" t="s">
        <v>152</v>
      </c>
      <c r="D69" s="19">
        <v>0</v>
      </c>
      <c r="E69" s="20">
        <v>0</v>
      </c>
      <c r="F69" s="19">
        <v>0</v>
      </c>
      <c r="G69" s="21">
        <v>0</v>
      </c>
      <c r="H69" s="19">
        <v>0</v>
      </c>
      <c r="I69" s="21">
        <v>0</v>
      </c>
      <c r="J69" s="19">
        <v>0</v>
      </c>
      <c r="K69" s="21">
        <v>0</v>
      </c>
      <c r="L69" s="19">
        <v>0</v>
      </c>
      <c r="M69" s="21">
        <v>4</v>
      </c>
      <c r="N69" s="19">
        <v>0</v>
      </c>
      <c r="O69" s="21">
        <v>1</v>
      </c>
      <c r="P69" s="19">
        <v>2</v>
      </c>
      <c r="Q69" s="21">
        <v>24</v>
      </c>
      <c r="R69" s="19">
        <v>0</v>
      </c>
      <c r="S69" s="21">
        <v>1</v>
      </c>
      <c r="T69" s="19">
        <v>0</v>
      </c>
      <c r="U69" s="21">
        <v>2</v>
      </c>
      <c r="V69" s="19">
        <f t="shared" si="0"/>
        <v>2</v>
      </c>
      <c r="W69" s="20">
        <f t="shared" si="1"/>
        <v>32</v>
      </c>
      <c r="X69" s="181">
        <v>34</v>
      </c>
    </row>
    <row r="70" spans="1:24" x14ac:dyDescent="0.25">
      <c r="A70" s="16"/>
      <c r="B70" s="23" t="s">
        <v>46</v>
      </c>
      <c r="C70" s="24" t="s">
        <v>153</v>
      </c>
      <c r="D70" s="19">
        <v>0</v>
      </c>
      <c r="E70" s="20">
        <v>0</v>
      </c>
      <c r="F70" s="19">
        <v>0</v>
      </c>
      <c r="G70" s="21">
        <v>0</v>
      </c>
      <c r="H70" s="19">
        <v>0</v>
      </c>
      <c r="I70" s="21">
        <v>0</v>
      </c>
      <c r="J70" s="19">
        <v>0</v>
      </c>
      <c r="K70" s="21">
        <v>0</v>
      </c>
      <c r="L70" s="19">
        <v>1</v>
      </c>
      <c r="M70" s="21">
        <v>1</v>
      </c>
      <c r="N70" s="19">
        <v>0</v>
      </c>
      <c r="O70" s="21">
        <v>0</v>
      </c>
      <c r="P70" s="19">
        <v>2</v>
      </c>
      <c r="Q70" s="21">
        <v>15</v>
      </c>
      <c r="R70" s="19">
        <v>0</v>
      </c>
      <c r="S70" s="21">
        <v>0</v>
      </c>
      <c r="T70" s="19">
        <v>0</v>
      </c>
      <c r="U70" s="21">
        <v>0</v>
      </c>
      <c r="V70" s="19">
        <f t="shared" ref="V70:V117" si="2">SUMIF($D$2:$U$2,"Men",$D70:$U70)</f>
        <v>3</v>
      </c>
      <c r="W70" s="20">
        <f t="shared" si="1"/>
        <v>16</v>
      </c>
      <c r="X70" s="181">
        <v>19</v>
      </c>
    </row>
    <row r="71" spans="1:24" x14ac:dyDescent="0.25">
      <c r="A71" s="16"/>
      <c r="B71" s="23" t="s">
        <v>154</v>
      </c>
      <c r="C71" s="24" t="s">
        <v>155</v>
      </c>
      <c r="D71" s="19">
        <v>0</v>
      </c>
      <c r="E71" s="20">
        <v>0</v>
      </c>
      <c r="F71" s="19">
        <v>0</v>
      </c>
      <c r="G71" s="21">
        <v>0</v>
      </c>
      <c r="H71" s="19">
        <v>0</v>
      </c>
      <c r="I71" s="21">
        <v>0</v>
      </c>
      <c r="J71" s="19">
        <v>0</v>
      </c>
      <c r="K71" s="21">
        <v>0</v>
      </c>
      <c r="L71" s="19">
        <v>0</v>
      </c>
      <c r="M71" s="21">
        <v>4</v>
      </c>
      <c r="N71" s="19">
        <v>0</v>
      </c>
      <c r="O71" s="21">
        <v>0</v>
      </c>
      <c r="P71" s="19">
        <v>2</v>
      </c>
      <c r="Q71" s="21">
        <v>8</v>
      </c>
      <c r="R71" s="19">
        <v>0</v>
      </c>
      <c r="S71" s="21">
        <v>0</v>
      </c>
      <c r="T71" s="19">
        <v>0</v>
      </c>
      <c r="U71" s="21">
        <v>0</v>
      </c>
      <c r="V71" s="19">
        <f t="shared" si="2"/>
        <v>2</v>
      </c>
      <c r="W71" s="20">
        <f t="shared" ref="W71:W119" si="3">SUMIF($D$2:$U$2,"Women",$D71:$U71)</f>
        <v>12</v>
      </c>
      <c r="X71" s="181">
        <v>14</v>
      </c>
    </row>
    <row r="72" spans="1:24" x14ac:dyDescent="0.25">
      <c r="A72" s="16"/>
      <c r="B72" s="23" t="s">
        <v>156</v>
      </c>
      <c r="C72" s="24" t="s">
        <v>157</v>
      </c>
      <c r="D72" s="19">
        <v>0</v>
      </c>
      <c r="E72" s="20">
        <v>0</v>
      </c>
      <c r="F72" s="19">
        <v>0</v>
      </c>
      <c r="G72" s="21">
        <v>0</v>
      </c>
      <c r="H72" s="19">
        <v>0</v>
      </c>
      <c r="I72" s="21">
        <v>0</v>
      </c>
      <c r="J72" s="19">
        <v>0</v>
      </c>
      <c r="K72" s="21">
        <v>0</v>
      </c>
      <c r="L72" s="19">
        <v>0</v>
      </c>
      <c r="M72" s="21">
        <v>0</v>
      </c>
      <c r="N72" s="19">
        <v>0</v>
      </c>
      <c r="O72" s="21">
        <v>0</v>
      </c>
      <c r="P72" s="19">
        <v>0</v>
      </c>
      <c r="Q72" s="21">
        <v>2</v>
      </c>
      <c r="R72" s="19">
        <v>0</v>
      </c>
      <c r="S72" s="21">
        <v>0</v>
      </c>
      <c r="T72" s="19">
        <v>0</v>
      </c>
      <c r="U72" s="21">
        <v>0</v>
      </c>
      <c r="V72" s="19">
        <f t="shared" si="2"/>
        <v>0</v>
      </c>
      <c r="W72" s="20">
        <f t="shared" si="3"/>
        <v>2</v>
      </c>
      <c r="X72" s="181">
        <v>2</v>
      </c>
    </row>
    <row r="73" spans="1:24" x14ac:dyDescent="0.25">
      <c r="A73" s="16"/>
      <c r="B73" s="23" t="s">
        <v>158</v>
      </c>
      <c r="C73" s="24" t="s">
        <v>159</v>
      </c>
      <c r="D73" s="19">
        <v>0</v>
      </c>
      <c r="E73" s="20">
        <v>1</v>
      </c>
      <c r="F73" s="19">
        <v>1</v>
      </c>
      <c r="G73" s="21">
        <v>1</v>
      </c>
      <c r="H73" s="19">
        <v>0</v>
      </c>
      <c r="I73" s="21">
        <v>0</v>
      </c>
      <c r="J73" s="19">
        <v>0</v>
      </c>
      <c r="K73" s="21">
        <v>0</v>
      </c>
      <c r="L73" s="19">
        <v>1</v>
      </c>
      <c r="M73" s="21">
        <v>4</v>
      </c>
      <c r="N73" s="19">
        <v>0</v>
      </c>
      <c r="O73" s="21">
        <v>0</v>
      </c>
      <c r="P73" s="19">
        <v>3</v>
      </c>
      <c r="Q73" s="21">
        <v>8</v>
      </c>
      <c r="R73" s="19">
        <v>0</v>
      </c>
      <c r="S73" s="21">
        <v>0</v>
      </c>
      <c r="T73" s="19">
        <v>0</v>
      </c>
      <c r="U73" s="21">
        <v>0</v>
      </c>
      <c r="V73" s="19">
        <f t="shared" si="2"/>
        <v>5</v>
      </c>
      <c r="W73" s="20">
        <f t="shared" si="3"/>
        <v>14</v>
      </c>
      <c r="X73" s="181">
        <v>19</v>
      </c>
    </row>
    <row r="74" spans="1:24" x14ac:dyDescent="0.25">
      <c r="A74" s="16"/>
      <c r="B74" s="23" t="s">
        <v>54</v>
      </c>
      <c r="C74" s="24" t="s">
        <v>160</v>
      </c>
      <c r="D74" s="19">
        <v>11</v>
      </c>
      <c r="E74" s="20">
        <v>5</v>
      </c>
      <c r="F74" s="19">
        <v>2</v>
      </c>
      <c r="G74" s="21">
        <v>0</v>
      </c>
      <c r="H74" s="19">
        <v>0</v>
      </c>
      <c r="I74" s="21">
        <v>0</v>
      </c>
      <c r="J74" s="19">
        <v>1</v>
      </c>
      <c r="K74" s="21">
        <v>0</v>
      </c>
      <c r="L74" s="19">
        <v>0</v>
      </c>
      <c r="M74" s="21">
        <v>0</v>
      </c>
      <c r="N74" s="19">
        <v>0</v>
      </c>
      <c r="O74" s="21">
        <v>0</v>
      </c>
      <c r="P74" s="19">
        <v>21</v>
      </c>
      <c r="Q74" s="21">
        <v>6</v>
      </c>
      <c r="R74" s="19">
        <v>0</v>
      </c>
      <c r="S74" s="21">
        <v>0</v>
      </c>
      <c r="T74" s="19">
        <v>1</v>
      </c>
      <c r="U74" s="21">
        <v>0</v>
      </c>
      <c r="V74" s="19">
        <f t="shared" si="2"/>
        <v>36</v>
      </c>
      <c r="W74" s="20">
        <f t="shared" si="3"/>
        <v>11</v>
      </c>
      <c r="X74" s="181">
        <v>47</v>
      </c>
    </row>
    <row r="75" spans="1:24" x14ac:dyDescent="0.25">
      <c r="A75" s="16"/>
      <c r="B75" s="17" t="s">
        <v>58</v>
      </c>
      <c r="C75" s="18" t="s">
        <v>161</v>
      </c>
      <c r="D75" s="19">
        <v>6</v>
      </c>
      <c r="E75" s="20">
        <v>8</v>
      </c>
      <c r="F75" s="19">
        <v>0</v>
      </c>
      <c r="G75" s="21">
        <v>0</v>
      </c>
      <c r="H75" s="19">
        <v>0</v>
      </c>
      <c r="I75" s="21">
        <v>0</v>
      </c>
      <c r="J75" s="19">
        <v>0</v>
      </c>
      <c r="K75" s="21">
        <v>2</v>
      </c>
      <c r="L75" s="19">
        <v>0</v>
      </c>
      <c r="M75" s="21">
        <v>0</v>
      </c>
      <c r="N75" s="19">
        <v>0</v>
      </c>
      <c r="O75" s="21">
        <v>0</v>
      </c>
      <c r="P75" s="19">
        <v>20</v>
      </c>
      <c r="Q75" s="21">
        <v>1</v>
      </c>
      <c r="R75" s="19">
        <v>1</v>
      </c>
      <c r="S75" s="21">
        <v>0</v>
      </c>
      <c r="T75" s="19">
        <v>1</v>
      </c>
      <c r="U75" s="21">
        <v>0</v>
      </c>
      <c r="V75" s="19">
        <f t="shared" si="2"/>
        <v>28</v>
      </c>
      <c r="W75" s="20">
        <f t="shared" si="3"/>
        <v>11</v>
      </c>
      <c r="X75" s="181">
        <v>39</v>
      </c>
    </row>
    <row r="76" spans="1:24" x14ac:dyDescent="0.25">
      <c r="A76" s="16"/>
      <c r="B76" s="23" t="s">
        <v>60</v>
      </c>
      <c r="C76" s="24" t="s">
        <v>162</v>
      </c>
      <c r="D76" s="19">
        <v>10</v>
      </c>
      <c r="E76" s="20">
        <v>2</v>
      </c>
      <c r="F76" s="19">
        <v>1</v>
      </c>
      <c r="G76" s="21">
        <v>0</v>
      </c>
      <c r="H76" s="19">
        <v>0</v>
      </c>
      <c r="I76" s="21">
        <v>0</v>
      </c>
      <c r="J76" s="19">
        <v>0</v>
      </c>
      <c r="K76" s="21">
        <v>0</v>
      </c>
      <c r="L76" s="19">
        <v>3</v>
      </c>
      <c r="M76" s="21">
        <v>0</v>
      </c>
      <c r="N76" s="19">
        <v>0</v>
      </c>
      <c r="O76" s="21">
        <v>0</v>
      </c>
      <c r="P76" s="19">
        <v>11</v>
      </c>
      <c r="Q76" s="21">
        <v>1</v>
      </c>
      <c r="R76" s="19">
        <v>0</v>
      </c>
      <c r="S76" s="21">
        <v>0</v>
      </c>
      <c r="T76" s="19">
        <v>0</v>
      </c>
      <c r="U76" s="21">
        <v>0</v>
      </c>
      <c r="V76" s="19">
        <f t="shared" si="2"/>
        <v>25</v>
      </c>
      <c r="W76" s="20">
        <f t="shared" si="3"/>
        <v>3</v>
      </c>
      <c r="X76" s="181">
        <v>28</v>
      </c>
    </row>
    <row r="77" spans="1:24" x14ac:dyDescent="0.25">
      <c r="A77" s="16"/>
      <c r="B77" s="23" t="s">
        <v>62</v>
      </c>
      <c r="C77" s="24" t="s">
        <v>163</v>
      </c>
      <c r="D77" s="19">
        <v>13</v>
      </c>
      <c r="E77" s="20">
        <v>3</v>
      </c>
      <c r="F77" s="19">
        <v>0</v>
      </c>
      <c r="G77" s="21">
        <v>1</v>
      </c>
      <c r="H77" s="19">
        <v>0</v>
      </c>
      <c r="I77" s="21">
        <v>0</v>
      </c>
      <c r="J77" s="19">
        <v>1</v>
      </c>
      <c r="K77" s="21">
        <v>0</v>
      </c>
      <c r="L77" s="19">
        <v>0</v>
      </c>
      <c r="M77" s="21">
        <v>1</v>
      </c>
      <c r="N77" s="19">
        <v>0</v>
      </c>
      <c r="O77" s="21">
        <v>0</v>
      </c>
      <c r="P77" s="19">
        <v>1</v>
      </c>
      <c r="Q77" s="21">
        <v>0</v>
      </c>
      <c r="R77" s="19">
        <v>0</v>
      </c>
      <c r="S77" s="21">
        <v>0</v>
      </c>
      <c r="T77" s="19">
        <v>0</v>
      </c>
      <c r="U77" s="21">
        <v>0</v>
      </c>
      <c r="V77" s="19">
        <f t="shared" si="2"/>
        <v>15</v>
      </c>
      <c r="W77" s="20">
        <f t="shared" si="3"/>
        <v>5</v>
      </c>
      <c r="X77" s="181">
        <v>20</v>
      </c>
    </row>
    <row r="78" spans="1:24" x14ac:dyDescent="0.25">
      <c r="A78" s="16"/>
      <c r="B78" s="23" t="s">
        <v>68</v>
      </c>
      <c r="C78" s="24" t="s">
        <v>164</v>
      </c>
      <c r="D78" s="19">
        <v>0</v>
      </c>
      <c r="E78" s="20">
        <v>5</v>
      </c>
      <c r="F78" s="19">
        <v>0</v>
      </c>
      <c r="G78" s="21">
        <v>0</v>
      </c>
      <c r="H78" s="19">
        <v>0</v>
      </c>
      <c r="I78" s="21">
        <v>0</v>
      </c>
      <c r="J78" s="19">
        <v>0</v>
      </c>
      <c r="K78" s="21">
        <v>0</v>
      </c>
      <c r="L78" s="19">
        <v>1</v>
      </c>
      <c r="M78" s="21">
        <v>1</v>
      </c>
      <c r="N78" s="19">
        <v>0</v>
      </c>
      <c r="O78" s="21">
        <v>0</v>
      </c>
      <c r="P78" s="19">
        <v>6</v>
      </c>
      <c r="Q78" s="21">
        <v>14</v>
      </c>
      <c r="R78" s="19">
        <v>0</v>
      </c>
      <c r="S78" s="21">
        <v>0</v>
      </c>
      <c r="T78" s="19">
        <v>0</v>
      </c>
      <c r="U78" s="21">
        <v>2</v>
      </c>
      <c r="V78" s="19">
        <f t="shared" si="2"/>
        <v>7</v>
      </c>
      <c r="W78" s="20">
        <f t="shared" si="3"/>
        <v>22</v>
      </c>
      <c r="X78" s="181">
        <v>29</v>
      </c>
    </row>
    <row r="79" spans="1:24" x14ac:dyDescent="0.25">
      <c r="A79" s="16"/>
      <c r="B79" s="23" t="s">
        <v>165</v>
      </c>
      <c r="C79" s="24" t="s">
        <v>166</v>
      </c>
      <c r="D79" s="19">
        <v>0</v>
      </c>
      <c r="E79" s="20">
        <v>1</v>
      </c>
      <c r="F79" s="19">
        <v>1</v>
      </c>
      <c r="G79" s="21">
        <v>0</v>
      </c>
      <c r="H79" s="19">
        <v>0</v>
      </c>
      <c r="I79" s="21">
        <v>0</v>
      </c>
      <c r="J79" s="19">
        <v>0</v>
      </c>
      <c r="K79" s="21">
        <v>0</v>
      </c>
      <c r="L79" s="19">
        <v>0</v>
      </c>
      <c r="M79" s="21">
        <v>2</v>
      </c>
      <c r="N79" s="19">
        <v>0</v>
      </c>
      <c r="O79" s="21">
        <v>0</v>
      </c>
      <c r="P79" s="19">
        <v>3</v>
      </c>
      <c r="Q79" s="21">
        <v>2</v>
      </c>
      <c r="R79" s="19">
        <v>0</v>
      </c>
      <c r="S79" s="21">
        <v>0</v>
      </c>
      <c r="T79" s="19">
        <v>0</v>
      </c>
      <c r="U79" s="21">
        <v>0</v>
      </c>
      <c r="V79" s="19">
        <f t="shared" si="2"/>
        <v>4</v>
      </c>
      <c r="W79" s="20">
        <f t="shared" si="3"/>
        <v>5</v>
      </c>
      <c r="X79" s="181">
        <v>9</v>
      </c>
    </row>
    <row r="80" spans="1:24" x14ac:dyDescent="0.25">
      <c r="A80" s="16"/>
      <c r="B80" s="23" t="s">
        <v>34</v>
      </c>
      <c r="C80" s="24" t="s">
        <v>167</v>
      </c>
      <c r="D80" s="19">
        <v>1</v>
      </c>
      <c r="E80" s="20">
        <v>1</v>
      </c>
      <c r="F80" s="19">
        <v>2</v>
      </c>
      <c r="G80" s="21">
        <v>1</v>
      </c>
      <c r="H80" s="19">
        <v>0</v>
      </c>
      <c r="I80" s="21">
        <v>0</v>
      </c>
      <c r="J80" s="19">
        <v>0</v>
      </c>
      <c r="K80" s="21">
        <v>1</v>
      </c>
      <c r="L80" s="19">
        <v>1</v>
      </c>
      <c r="M80" s="21">
        <v>2</v>
      </c>
      <c r="N80" s="19">
        <v>0</v>
      </c>
      <c r="O80" s="21">
        <v>0</v>
      </c>
      <c r="P80" s="19">
        <v>8</v>
      </c>
      <c r="Q80" s="21">
        <v>34</v>
      </c>
      <c r="R80" s="19">
        <v>0</v>
      </c>
      <c r="S80" s="21">
        <v>0</v>
      </c>
      <c r="T80" s="19">
        <v>5</v>
      </c>
      <c r="U80" s="21">
        <v>8</v>
      </c>
      <c r="V80" s="19">
        <f t="shared" si="2"/>
        <v>17</v>
      </c>
      <c r="W80" s="20">
        <f t="shared" si="3"/>
        <v>47</v>
      </c>
      <c r="X80" s="181">
        <v>64</v>
      </c>
    </row>
    <row r="81" spans="1:24" x14ac:dyDescent="0.25">
      <c r="A81" s="16"/>
      <c r="B81" s="23" t="s">
        <v>71</v>
      </c>
      <c r="C81" s="24" t="s">
        <v>168</v>
      </c>
      <c r="D81" s="19">
        <v>0</v>
      </c>
      <c r="E81" s="20">
        <v>1</v>
      </c>
      <c r="F81" s="19">
        <v>1</v>
      </c>
      <c r="G81" s="21">
        <v>1</v>
      </c>
      <c r="H81" s="19">
        <v>0</v>
      </c>
      <c r="I81" s="21">
        <v>0</v>
      </c>
      <c r="J81" s="19">
        <v>0</v>
      </c>
      <c r="K81" s="21">
        <v>0</v>
      </c>
      <c r="L81" s="19">
        <v>4</v>
      </c>
      <c r="M81" s="21">
        <v>2</v>
      </c>
      <c r="N81" s="19">
        <v>0</v>
      </c>
      <c r="O81" s="21">
        <v>0</v>
      </c>
      <c r="P81" s="19">
        <v>17</v>
      </c>
      <c r="Q81" s="21">
        <v>23</v>
      </c>
      <c r="R81" s="19">
        <v>0</v>
      </c>
      <c r="S81" s="21">
        <v>1</v>
      </c>
      <c r="T81" s="19">
        <v>0</v>
      </c>
      <c r="U81" s="21">
        <v>0</v>
      </c>
      <c r="V81" s="19">
        <f t="shared" si="2"/>
        <v>22</v>
      </c>
      <c r="W81" s="20">
        <f t="shared" si="3"/>
        <v>28</v>
      </c>
      <c r="X81" s="181">
        <v>50</v>
      </c>
    </row>
    <row r="82" spans="1:24" x14ac:dyDescent="0.25">
      <c r="A82" s="16"/>
      <c r="B82" s="23" t="s">
        <v>73</v>
      </c>
      <c r="C82" s="24" t="s">
        <v>169</v>
      </c>
      <c r="D82" s="19">
        <v>6</v>
      </c>
      <c r="E82" s="20">
        <v>1</v>
      </c>
      <c r="F82" s="19">
        <v>0</v>
      </c>
      <c r="G82" s="21">
        <v>0</v>
      </c>
      <c r="H82" s="19">
        <v>0</v>
      </c>
      <c r="I82" s="21">
        <v>0</v>
      </c>
      <c r="J82" s="19">
        <v>1</v>
      </c>
      <c r="K82" s="21">
        <v>0</v>
      </c>
      <c r="L82" s="19">
        <v>0</v>
      </c>
      <c r="M82" s="21">
        <v>2</v>
      </c>
      <c r="N82" s="19">
        <v>0</v>
      </c>
      <c r="O82" s="21">
        <v>0</v>
      </c>
      <c r="P82" s="19">
        <v>7</v>
      </c>
      <c r="Q82" s="21">
        <v>8</v>
      </c>
      <c r="R82" s="19">
        <v>0</v>
      </c>
      <c r="S82" s="21">
        <v>0</v>
      </c>
      <c r="T82" s="19">
        <v>0</v>
      </c>
      <c r="U82" s="21">
        <v>1</v>
      </c>
      <c r="V82" s="19">
        <f t="shared" si="2"/>
        <v>14</v>
      </c>
      <c r="W82" s="20">
        <f t="shared" si="3"/>
        <v>12</v>
      </c>
      <c r="X82" s="181">
        <v>26</v>
      </c>
    </row>
    <row r="83" spans="1:24" x14ac:dyDescent="0.25">
      <c r="A83" s="16"/>
      <c r="B83" s="17" t="s">
        <v>75</v>
      </c>
      <c r="C83" s="18" t="s">
        <v>170</v>
      </c>
      <c r="D83" s="19">
        <v>2</v>
      </c>
      <c r="E83" s="20">
        <v>1</v>
      </c>
      <c r="F83" s="19">
        <v>0</v>
      </c>
      <c r="G83" s="21">
        <v>1</v>
      </c>
      <c r="H83" s="19">
        <v>0</v>
      </c>
      <c r="I83" s="21">
        <v>0</v>
      </c>
      <c r="J83" s="19">
        <v>0</v>
      </c>
      <c r="K83" s="21">
        <v>0</v>
      </c>
      <c r="L83" s="19">
        <v>0</v>
      </c>
      <c r="M83" s="21">
        <v>4</v>
      </c>
      <c r="N83" s="19">
        <v>0</v>
      </c>
      <c r="O83" s="21">
        <v>0</v>
      </c>
      <c r="P83" s="19">
        <v>5</v>
      </c>
      <c r="Q83" s="21">
        <v>6</v>
      </c>
      <c r="R83" s="19">
        <v>0</v>
      </c>
      <c r="S83" s="21">
        <v>1</v>
      </c>
      <c r="T83" s="19">
        <v>0</v>
      </c>
      <c r="U83" s="21">
        <v>1</v>
      </c>
      <c r="V83" s="19">
        <f t="shared" si="2"/>
        <v>7</v>
      </c>
      <c r="W83" s="20">
        <f t="shared" si="3"/>
        <v>14</v>
      </c>
      <c r="X83" s="181">
        <v>21</v>
      </c>
    </row>
    <row r="84" spans="1:24" x14ac:dyDescent="0.25">
      <c r="A84" s="16"/>
      <c r="B84" s="17" t="s">
        <v>171</v>
      </c>
      <c r="C84" s="18" t="s">
        <v>172</v>
      </c>
      <c r="D84" s="19">
        <v>6</v>
      </c>
      <c r="E84" s="20">
        <v>3</v>
      </c>
      <c r="F84" s="19">
        <v>3</v>
      </c>
      <c r="G84" s="21">
        <v>6</v>
      </c>
      <c r="H84" s="19">
        <v>0</v>
      </c>
      <c r="I84" s="21">
        <v>0</v>
      </c>
      <c r="J84" s="19">
        <v>1</v>
      </c>
      <c r="K84" s="21">
        <v>1</v>
      </c>
      <c r="L84" s="19">
        <v>14</v>
      </c>
      <c r="M84" s="21">
        <v>12</v>
      </c>
      <c r="N84" s="19">
        <v>0</v>
      </c>
      <c r="O84" s="21">
        <v>0</v>
      </c>
      <c r="P84" s="19">
        <v>40</v>
      </c>
      <c r="Q84" s="21">
        <v>41</v>
      </c>
      <c r="R84" s="19">
        <v>1</v>
      </c>
      <c r="S84" s="21">
        <v>1</v>
      </c>
      <c r="T84" s="19">
        <v>6</v>
      </c>
      <c r="U84" s="21">
        <v>2</v>
      </c>
      <c r="V84" s="19">
        <f t="shared" si="2"/>
        <v>71</v>
      </c>
      <c r="W84" s="20">
        <f t="shared" si="3"/>
        <v>66</v>
      </c>
      <c r="X84" s="181">
        <v>137</v>
      </c>
    </row>
    <row r="85" spans="1:24" x14ac:dyDescent="0.25">
      <c r="A85" s="16"/>
      <c r="B85" s="23" t="s">
        <v>83</v>
      </c>
      <c r="C85" s="24" t="s">
        <v>173</v>
      </c>
      <c r="D85" s="19">
        <v>3</v>
      </c>
      <c r="E85" s="20">
        <v>5</v>
      </c>
      <c r="F85" s="19">
        <v>0</v>
      </c>
      <c r="G85" s="21">
        <v>1</v>
      </c>
      <c r="H85" s="19">
        <v>0</v>
      </c>
      <c r="I85" s="21">
        <v>0</v>
      </c>
      <c r="J85" s="19">
        <v>2</v>
      </c>
      <c r="K85" s="21">
        <v>0</v>
      </c>
      <c r="L85" s="19">
        <v>1</v>
      </c>
      <c r="M85" s="21">
        <v>0</v>
      </c>
      <c r="N85" s="19">
        <v>0</v>
      </c>
      <c r="O85" s="21">
        <v>0</v>
      </c>
      <c r="P85" s="19">
        <v>9</v>
      </c>
      <c r="Q85" s="21">
        <v>10</v>
      </c>
      <c r="R85" s="19">
        <v>2</v>
      </c>
      <c r="S85" s="21">
        <v>1</v>
      </c>
      <c r="T85" s="19">
        <v>0</v>
      </c>
      <c r="U85" s="21">
        <v>0</v>
      </c>
      <c r="V85" s="19">
        <f t="shared" si="2"/>
        <v>17</v>
      </c>
      <c r="W85" s="20">
        <f t="shared" si="3"/>
        <v>17</v>
      </c>
      <c r="X85" s="181">
        <v>34</v>
      </c>
    </row>
    <row r="86" spans="1:24" x14ac:dyDescent="0.25">
      <c r="A86" s="16"/>
      <c r="B86" s="17" t="s">
        <v>87</v>
      </c>
      <c r="C86" s="18" t="s">
        <v>174</v>
      </c>
      <c r="D86" s="19">
        <v>0</v>
      </c>
      <c r="E86" s="20">
        <v>2</v>
      </c>
      <c r="F86" s="19">
        <v>0</v>
      </c>
      <c r="G86" s="21">
        <v>3</v>
      </c>
      <c r="H86" s="19">
        <v>0</v>
      </c>
      <c r="I86" s="21">
        <v>0</v>
      </c>
      <c r="J86" s="19">
        <v>0</v>
      </c>
      <c r="K86" s="21">
        <v>1</v>
      </c>
      <c r="L86" s="19">
        <v>2</v>
      </c>
      <c r="M86" s="21">
        <v>2</v>
      </c>
      <c r="N86" s="19">
        <v>0</v>
      </c>
      <c r="O86" s="21">
        <v>0</v>
      </c>
      <c r="P86" s="19">
        <v>14</v>
      </c>
      <c r="Q86" s="21">
        <v>37</v>
      </c>
      <c r="R86" s="19">
        <v>2</v>
      </c>
      <c r="S86" s="21">
        <v>1</v>
      </c>
      <c r="T86" s="19">
        <v>0</v>
      </c>
      <c r="U86" s="21">
        <v>1</v>
      </c>
      <c r="V86" s="19">
        <f t="shared" si="2"/>
        <v>18</v>
      </c>
      <c r="W86" s="20">
        <f t="shared" si="3"/>
        <v>47</v>
      </c>
      <c r="X86" s="181">
        <v>65</v>
      </c>
    </row>
    <row r="87" spans="1:24" x14ac:dyDescent="0.25">
      <c r="A87" s="16"/>
      <c r="B87" s="23" t="s">
        <v>89</v>
      </c>
      <c r="C87" s="24" t="s">
        <v>175</v>
      </c>
      <c r="D87" s="19">
        <v>0</v>
      </c>
      <c r="E87" s="20">
        <v>0</v>
      </c>
      <c r="F87" s="19">
        <v>1</v>
      </c>
      <c r="G87" s="21">
        <v>2</v>
      </c>
      <c r="H87" s="19">
        <v>0</v>
      </c>
      <c r="I87" s="21">
        <v>0</v>
      </c>
      <c r="J87" s="19">
        <v>0</v>
      </c>
      <c r="K87" s="21">
        <v>0</v>
      </c>
      <c r="L87" s="19">
        <v>6</v>
      </c>
      <c r="M87" s="21">
        <v>7</v>
      </c>
      <c r="N87" s="19">
        <v>0</v>
      </c>
      <c r="O87" s="21">
        <v>0</v>
      </c>
      <c r="P87" s="19">
        <v>10</v>
      </c>
      <c r="Q87" s="21">
        <v>16</v>
      </c>
      <c r="R87" s="19">
        <v>1</v>
      </c>
      <c r="S87" s="21">
        <v>1</v>
      </c>
      <c r="T87" s="19">
        <v>1</v>
      </c>
      <c r="U87" s="21">
        <v>0</v>
      </c>
      <c r="V87" s="19">
        <f t="shared" si="2"/>
        <v>19</v>
      </c>
      <c r="W87" s="20">
        <f t="shared" si="3"/>
        <v>26</v>
      </c>
      <c r="X87" s="181">
        <v>45</v>
      </c>
    </row>
    <row r="88" spans="1:24" x14ac:dyDescent="0.25">
      <c r="A88" s="16"/>
      <c r="B88" s="23" t="s">
        <v>176</v>
      </c>
      <c r="C88" s="24" t="s">
        <v>177</v>
      </c>
      <c r="D88" s="19">
        <v>2</v>
      </c>
      <c r="E88" s="20">
        <v>2</v>
      </c>
      <c r="F88" s="19">
        <v>1</v>
      </c>
      <c r="G88" s="21">
        <v>3</v>
      </c>
      <c r="H88" s="19">
        <v>0</v>
      </c>
      <c r="I88" s="21">
        <v>1</v>
      </c>
      <c r="J88" s="19">
        <v>0</v>
      </c>
      <c r="K88" s="21">
        <v>0</v>
      </c>
      <c r="L88" s="19">
        <v>8</v>
      </c>
      <c r="M88" s="21">
        <v>11</v>
      </c>
      <c r="N88" s="19">
        <v>0</v>
      </c>
      <c r="O88" s="21">
        <v>0</v>
      </c>
      <c r="P88" s="19">
        <v>16</v>
      </c>
      <c r="Q88" s="21">
        <v>23</v>
      </c>
      <c r="R88" s="19">
        <v>0</v>
      </c>
      <c r="S88" s="21">
        <v>2</v>
      </c>
      <c r="T88" s="19">
        <v>0</v>
      </c>
      <c r="U88" s="21">
        <v>4</v>
      </c>
      <c r="V88" s="19">
        <f t="shared" si="2"/>
        <v>27</v>
      </c>
      <c r="W88" s="20">
        <f t="shared" si="3"/>
        <v>46</v>
      </c>
      <c r="X88" s="181">
        <v>73</v>
      </c>
    </row>
    <row r="89" spans="1:24" x14ac:dyDescent="0.25">
      <c r="A89" s="16"/>
      <c r="B89" s="23" t="s">
        <v>91</v>
      </c>
      <c r="C89" s="24" t="s">
        <v>178</v>
      </c>
      <c r="D89" s="19">
        <v>1</v>
      </c>
      <c r="E89" s="20">
        <v>2</v>
      </c>
      <c r="F89" s="19">
        <v>1</v>
      </c>
      <c r="G89" s="21">
        <v>1</v>
      </c>
      <c r="H89" s="19">
        <v>0</v>
      </c>
      <c r="I89" s="21">
        <v>0</v>
      </c>
      <c r="J89" s="19">
        <v>1</v>
      </c>
      <c r="K89" s="21">
        <v>0</v>
      </c>
      <c r="L89" s="19">
        <v>0</v>
      </c>
      <c r="M89" s="21">
        <v>6</v>
      </c>
      <c r="N89" s="19">
        <v>0</v>
      </c>
      <c r="O89" s="21">
        <v>0</v>
      </c>
      <c r="P89" s="19">
        <v>4</v>
      </c>
      <c r="Q89" s="21">
        <v>41</v>
      </c>
      <c r="R89" s="19">
        <v>0</v>
      </c>
      <c r="S89" s="21">
        <v>2</v>
      </c>
      <c r="T89" s="19">
        <v>1</v>
      </c>
      <c r="U89" s="21">
        <v>3</v>
      </c>
      <c r="V89" s="19">
        <f t="shared" si="2"/>
        <v>8</v>
      </c>
      <c r="W89" s="20">
        <f t="shared" si="3"/>
        <v>55</v>
      </c>
      <c r="X89" s="181">
        <v>63</v>
      </c>
    </row>
    <row r="90" spans="1:24" x14ac:dyDescent="0.25">
      <c r="A90" s="16"/>
      <c r="B90" s="23" t="s">
        <v>97</v>
      </c>
      <c r="C90" s="24" t="s">
        <v>179</v>
      </c>
      <c r="D90" s="19">
        <v>1</v>
      </c>
      <c r="E90" s="20">
        <v>1</v>
      </c>
      <c r="F90" s="19">
        <v>0</v>
      </c>
      <c r="G90" s="21">
        <v>1</v>
      </c>
      <c r="H90" s="19">
        <v>0</v>
      </c>
      <c r="I90" s="21">
        <v>0</v>
      </c>
      <c r="J90" s="19">
        <v>0</v>
      </c>
      <c r="K90" s="21">
        <v>0</v>
      </c>
      <c r="L90" s="19">
        <v>1</v>
      </c>
      <c r="M90" s="21">
        <v>0</v>
      </c>
      <c r="N90" s="19">
        <v>0</v>
      </c>
      <c r="O90" s="21">
        <v>0</v>
      </c>
      <c r="P90" s="19">
        <v>10</v>
      </c>
      <c r="Q90" s="21">
        <v>13</v>
      </c>
      <c r="R90" s="19">
        <v>0</v>
      </c>
      <c r="S90" s="21">
        <v>0</v>
      </c>
      <c r="T90" s="19">
        <v>0</v>
      </c>
      <c r="U90" s="21">
        <v>0</v>
      </c>
      <c r="V90" s="19">
        <f t="shared" si="2"/>
        <v>12</v>
      </c>
      <c r="W90" s="20">
        <f t="shared" si="3"/>
        <v>15</v>
      </c>
      <c r="X90" s="181">
        <v>27</v>
      </c>
    </row>
    <row r="91" spans="1:24" x14ac:dyDescent="0.25">
      <c r="A91" s="16"/>
      <c r="B91" s="23" t="s">
        <v>101</v>
      </c>
      <c r="C91" s="24" t="s">
        <v>180</v>
      </c>
      <c r="D91" s="19">
        <v>0</v>
      </c>
      <c r="E91" s="20">
        <v>0</v>
      </c>
      <c r="F91" s="19">
        <v>0</v>
      </c>
      <c r="G91" s="21">
        <v>2</v>
      </c>
      <c r="H91" s="19">
        <v>0</v>
      </c>
      <c r="I91" s="21">
        <v>0</v>
      </c>
      <c r="J91" s="19">
        <v>0</v>
      </c>
      <c r="K91" s="21">
        <v>0</v>
      </c>
      <c r="L91" s="19">
        <v>0</v>
      </c>
      <c r="M91" s="21">
        <v>2</v>
      </c>
      <c r="N91" s="19">
        <v>0</v>
      </c>
      <c r="O91" s="21">
        <v>0</v>
      </c>
      <c r="P91" s="19">
        <v>2</v>
      </c>
      <c r="Q91" s="21">
        <v>9</v>
      </c>
      <c r="R91" s="19">
        <v>0</v>
      </c>
      <c r="S91" s="21">
        <v>0</v>
      </c>
      <c r="T91" s="19">
        <v>0</v>
      </c>
      <c r="U91" s="21">
        <v>0</v>
      </c>
      <c r="V91" s="19">
        <f t="shared" si="2"/>
        <v>2</v>
      </c>
      <c r="W91" s="20">
        <f t="shared" si="3"/>
        <v>13</v>
      </c>
      <c r="X91" s="181">
        <v>15</v>
      </c>
    </row>
    <row r="92" spans="1:24" x14ac:dyDescent="0.25">
      <c r="A92" s="16"/>
      <c r="B92" s="23" t="s">
        <v>107</v>
      </c>
      <c r="C92" s="24" t="s">
        <v>181</v>
      </c>
      <c r="D92" s="19">
        <v>0</v>
      </c>
      <c r="E92" s="20">
        <v>0</v>
      </c>
      <c r="F92" s="19">
        <v>0</v>
      </c>
      <c r="G92" s="21">
        <v>0</v>
      </c>
      <c r="H92" s="19">
        <v>0</v>
      </c>
      <c r="I92" s="21">
        <v>0</v>
      </c>
      <c r="J92" s="19">
        <v>0</v>
      </c>
      <c r="K92" s="21">
        <v>0</v>
      </c>
      <c r="L92" s="19">
        <v>1</v>
      </c>
      <c r="M92" s="21">
        <v>1</v>
      </c>
      <c r="N92" s="19">
        <v>1</v>
      </c>
      <c r="O92" s="21">
        <v>0</v>
      </c>
      <c r="P92" s="19">
        <v>5</v>
      </c>
      <c r="Q92" s="21">
        <v>6</v>
      </c>
      <c r="R92" s="19">
        <v>0</v>
      </c>
      <c r="S92" s="21">
        <v>0</v>
      </c>
      <c r="T92" s="19">
        <v>0</v>
      </c>
      <c r="U92" s="21">
        <v>3</v>
      </c>
      <c r="V92" s="19">
        <f t="shared" si="2"/>
        <v>7</v>
      </c>
      <c r="W92" s="20">
        <f t="shared" si="3"/>
        <v>10</v>
      </c>
      <c r="X92" s="181">
        <v>17</v>
      </c>
    </row>
    <row r="93" spans="1:24" x14ac:dyDescent="0.25">
      <c r="A93" s="16"/>
      <c r="B93" s="23" t="s">
        <v>109</v>
      </c>
      <c r="C93" s="24" t="s">
        <v>182</v>
      </c>
      <c r="D93" s="19">
        <v>0</v>
      </c>
      <c r="E93" s="20">
        <v>3</v>
      </c>
      <c r="F93" s="19">
        <v>1</v>
      </c>
      <c r="G93" s="21">
        <v>1</v>
      </c>
      <c r="H93" s="19">
        <v>1</v>
      </c>
      <c r="I93" s="21">
        <v>0</v>
      </c>
      <c r="J93" s="19">
        <v>0</v>
      </c>
      <c r="K93" s="21">
        <v>0</v>
      </c>
      <c r="L93" s="19">
        <v>1</v>
      </c>
      <c r="M93" s="21">
        <v>0</v>
      </c>
      <c r="N93" s="19">
        <v>0</v>
      </c>
      <c r="O93" s="21">
        <v>0</v>
      </c>
      <c r="P93" s="19">
        <v>10</v>
      </c>
      <c r="Q93" s="21">
        <v>7</v>
      </c>
      <c r="R93" s="19">
        <v>1</v>
      </c>
      <c r="S93" s="21">
        <v>0</v>
      </c>
      <c r="T93" s="19">
        <v>1</v>
      </c>
      <c r="U93" s="21">
        <v>1</v>
      </c>
      <c r="V93" s="19">
        <f t="shared" si="2"/>
        <v>15</v>
      </c>
      <c r="W93" s="20">
        <f t="shared" si="3"/>
        <v>12</v>
      </c>
      <c r="X93" s="181">
        <v>27</v>
      </c>
    </row>
    <row r="94" spans="1:24" x14ac:dyDescent="0.25">
      <c r="A94" s="16"/>
      <c r="B94" s="23" t="s">
        <v>111</v>
      </c>
      <c r="C94" s="24" t="s">
        <v>183</v>
      </c>
      <c r="D94" s="19">
        <v>0</v>
      </c>
      <c r="E94" s="20">
        <v>0</v>
      </c>
      <c r="F94" s="19">
        <v>0</v>
      </c>
      <c r="G94" s="21">
        <v>1</v>
      </c>
      <c r="H94" s="19">
        <v>0</v>
      </c>
      <c r="I94" s="21">
        <v>0</v>
      </c>
      <c r="J94" s="19">
        <v>0</v>
      </c>
      <c r="K94" s="21">
        <v>0</v>
      </c>
      <c r="L94" s="19">
        <v>0</v>
      </c>
      <c r="M94" s="21">
        <v>1</v>
      </c>
      <c r="N94" s="19">
        <v>0</v>
      </c>
      <c r="O94" s="21">
        <v>0</v>
      </c>
      <c r="P94" s="19">
        <v>3</v>
      </c>
      <c r="Q94" s="21">
        <v>44</v>
      </c>
      <c r="R94" s="19">
        <v>0</v>
      </c>
      <c r="S94" s="21">
        <v>0</v>
      </c>
      <c r="T94" s="19">
        <v>0</v>
      </c>
      <c r="U94" s="21">
        <v>1</v>
      </c>
      <c r="V94" s="19">
        <f t="shared" si="2"/>
        <v>3</v>
      </c>
      <c r="W94" s="20">
        <f t="shared" si="3"/>
        <v>47</v>
      </c>
      <c r="X94" s="181">
        <v>50</v>
      </c>
    </row>
    <row r="95" spans="1:24" x14ac:dyDescent="0.25">
      <c r="A95" s="16"/>
      <c r="B95" s="23" t="s">
        <v>184</v>
      </c>
      <c r="C95" s="24" t="s">
        <v>185</v>
      </c>
      <c r="D95" s="19">
        <v>0</v>
      </c>
      <c r="E95" s="20">
        <v>1</v>
      </c>
      <c r="F95" s="19">
        <v>0</v>
      </c>
      <c r="G95" s="21">
        <v>2</v>
      </c>
      <c r="H95" s="19">
        <v>0</v>
      </c>
      <c r="I95" s="21">
        <v>0</v>
      </c>
      <c r="J95" s="19">
        <v>3</v>
      </c>
      <c r="K95" s="21">
        <v>5</v>
      </c>
      <c r="L95" s="19">
        <v>3</v>
      </c>
      <c r="M95" s="21">
        <v>12</v>
      </c>
      <c r="N95" s="19">
        <v>0</v>
      </c>
      <c r="O95" s="21">
        <v>0</v>
      </c>
      <c r="P95" s="19">
        <v>5</v>
      </c>
      <c r="Q95" s="21">
        <v>22</v>
      </c>
      <c r="R95" s="19">
        <v>0</v>
      </c>
      <c r="S95" s="21">
        <v>0</v>
      </c>
      <c r="T95" s="19">
        <v>1</v>
      </c>
      <c r="U95" s="21">
        <v>5</v>
      </c>
      <c r="V95" s="19">
        <f t="shared" si="2"/>
        <v>12</v>
      </c>
      <c r="W95" s="20">
        <f t="shared" si="3"/>
        <v>47</v>
      </c>
      <c r="X95" s="181">
        <v>59</v>
      </c>
    </row>
    <row r="96" spans="1:24" x14ac:dyDescent="0.25">
      <c r="A96" s="16"/>
      <c r="B96" s="23" t="s">
        <v>186</v>
      </c>
      <c r="C96" s="24" t="s">
        <v>187</v>
      </c>
      <c r="D96" s="19">
        <v>3</v>
      </c>
      <c r="E96" s="20">
        <v>0</v>
      </c>
      <c r="F96" s="19">
        <v>0</v>
      </c>
      <c r="G96" s="21">
        <v>0</v>
      </c>
      <c r="H96" s="19">
        <v>0</v>
      </c>
      <c r="I96" s="21">
        <v>0</v>
      </c>
      <c r="J96" s="19">
        <v>0</v>
      </c>
      <c r="K96" s="21">
        <v>0</v>
      </c>
      <c r="L96" s="19">
        <v>0</v>
      </c>
      <c r="M96" s="21">
        <v>0</v>
      </c>
      <c r="N96" s="19">
        <v>0</v>
      </c>
      <c r="O96" s="21">
        <v>0</v>
      </c>
      <c r="P96" s="19">
        <v>4</v>
      </c>
      <c r="Q96" s="21">
        <v>0</v>
      </c>
      <c r="R96" s="19">
        <v>0</v>
      </c>
      <c r="S96" s="21">
        <v>1</v>
      </c>
      <c r="T96" s="19">
        <v>0</v>
      </c>
      <c r="U96" s="21">
        <v>0</v>
      </c>
      <c r="V96" s="19">
        <f t="shared" si="2"/>
        <v>7</v>
      </c>
      <c r="W96" s="20">
        <f t="shared" si="3"/>
        <v>1</v>
      </c>
      <c r="X96" s="181">
        <v>8</v>
      </c>
    </row>
    <row r="97" spans="1:24" x14ac:dyDescent="0.25">
      <c r="A97" s="16"/>
      <c r="B97" s="23" t="s">
        <v>188</v>
      </c>
      <c r="C97" s="24" t="s">
        <v>189</v>
      </c>
      <c r="D97" s="19">
        <v>0</v>
      </c>
      <c r="E97" s="20">
        <v>1</v>
      </c>
      <c r="F97" s="19">
        <v>0</v>
      </c>
      <c r="G97" s="21">
        <v>2</v>
      </c>
      <c r="H97" s="19">
        <v>0</v>
      </c>
      <c r="I97" s="21">
        <v>0</v>
      </c>
      <c r="J97" s="19">
        <v>0</v>
      </c>
      <c r="K97" s="21">
        <v>0</v>
      </c>
      <c r="L97" s="19">
        <v>2</v>
      </c>
      <c r="M97" s="21">
        <v>5</v>
      </c>
      <c r="N97" s="19">
        <v>0</v>
      </c>
      <c r="O97" s="21">
        <v>0</v>
      </c>
      <c r="P97" s="19">
        <v>0</v>
      </c>
      <c r="Q97" s="21">
        <v>10</v>
      </c>
      <c r="R97" s="19">
        <v>0</v>
      </c>
      <c r="S97" s="21">
        <v>1</v>
      </c>
      <c r="T97" s="19">
        <v>0</v>
      </c>
      <c r="U97" s="21">
        <v>0</v>
      </c>
      <c r="V97" s="19">
        <f t="shared" si="2"/>
        <v>2</v>
      </c>
      <c r="W97" s="20">
        <f t="shared" si="3"/>
        <v>19</v>
      </c>
      <c r="X97" s="181">
        <v>21</v>
      </c>
    </row>
    <row r="98" spans="1:24" x14ac:dyDescent="0.25">
      <c r="A98" s="16"/>
      <c r="B98" s="23" t="s">
        <v>190</v>
      </c>
      <c r="C98" s="24" t="s">
        <v>191</v>
      </c>
      <c r="D98" s="19">
        <v>0</v>
      </c>
      <c r="E98" s="20">
        <v>3</v>
      </c>
      <c r="F98" s="19">
        <v>0</v>
      </c>
      <c r="G98" s="21">
        <v>4</v>
      </c>
      <c r="H98" s="19">
        <v>0</v>
      </c>
      <c r="I98" s="21">
        <v>0</v>
      </c>
      <c r="J98" s="19">
        <v>0</v>
      </c>
      <c r="K98" s="21">
        <v>1</v>
      </c>
      <c r="L98" s="19">
        <v>0</v>
      </c>
      <c r="M98" s="21">
        <v>1</v>
      </c>
      <c r="N98" s="19">
        <v>0</v>
      </c>
      <c r="O98" s="21">
        <v>0</v>
      </c>
      <c r="P98" s="19">
        <v>1</v>
      </c>
      <c r="Q98" s="21">
        <v>24</v>
      </c>
      <c r="R98" s="19">
        <v>0</v>
      </c>
      <c r="S98" s="21">
        <v>0</v>
      </c>
      <c r="T98" s="19">
        <v>0</v>
      </c>
      <c r="U98" s="21">
        <v>0</v>
      </c>
      <c r="V98" s="19">
        <f t="shared" si="2"/>
        <v>1</v>
      </c>
      <c r="W98" s="20">
        <f t="shared" si="3"/>
        <v>33</v>
      </c>
      <c r="X98" s="181">
        <v>34</v>
      </c>
    </row>
    <row r="99" spans="1:24" x14ac:dyDescent="0.25">
      <c r="A99" s="16"/>
      <c r="B99" s="23" t="s">
        <v>192</v>
      </c>
      <c r="C99" s="24" t="s">
        <v>193</v>
      </c>
      <c r="D99" s="19">
        <v>0</v>
      </c>
      <c r="E99" s="20">
        <v>0</v>
      </c>
      <c r="F99" s="19">
        <v>0</v>
      </c>
      <c r="G99" s="21">
        <v>0</v>
      </c>
      <c r="H99" s="19">
        <v>0</v>
      </c>
      <c r="I99" s="21">
        <v>0</v>
      </c>
      <c r="J99" s="19">
        <v>0</v>
      </c>
      <c r="K99" s="21">
        <v>0</v>
      </c>
      <c r="L99" s="19">
        <v>0</v>
      </c>
      <c r="M99" s="21">
        <v>1</v>
      </c>
      <c r="N99" s="19">
        <v>0</v>
      </c>
      <c r="O99" s="21">
        <v>0</v>
      </c>
      <c r="P99" s="19">
        <v>1</v>
      </c>
      <c r="Q99" s="21">
        <v>7</v>
      </c>
      <c r="R99" s="19">
        <v>0</v>
      </c>
      <c r="S99" s="21">
        <v>0</v>
      </c>
      <c r="T99" s="19">
        <v>0</v>
      </c>
      <c r="U99" s="21">
        <v>0</v>
      </c>
      <c r="V99" s="19">
        <f t="shared" si="2"/>
        <v>1</v>
      </c>
      <c r="W99" s="20">
        <f t="shared" si="3"/>
        <v>8</v>
      </c>
      <c r="X99" s="181">
        <v>9</v>
      </c>
    </row>
    <row r="100" spans="1:24" x14ac:dyDescent="0.25">
      <c r="A100" s="16"/>
      <c r="B100" s="23" t="s">
        <v>194</v>
      </c>
      <c r="C100" s="24" t="s">
        <v>195</v>
      </c>
      <c r="D100" s="19">
        <v>0</v>
      </c>
      <c r="E100" s="20">
        <v>0</v>
      </c>
      <c r="F100" s="19">
        <v>0</v>
      </c>
      <c r="G100" s="21">
        <v>4</v>
      </c>
      <c r="H100" s="19">
        <v>0</v>
      </c>
      <c r="I100" s="21">
        <v>0</v>
      </c>
      <c r="J100" s="19">
        <v>0</v>
      </c>
      <c r="K100" s="21">
        <v>2</v>
      </c>
      <c r="L100" s="19">
        <v>0</v>
      </c>
      <c r="M100" s="21">
        <v>2</v>
      </c>
      <c r="N100" s="19">
        <v>0</v>
      </c>
      <c r="O100" s="21">
        <v>0</v>
      </c>
      <c r="P100" s="19">
        <v>3</v>
      </c>
      <c r="Q100" s="21">
        <v>66</v>
      </c>
      <c r="R100" s="19">
        <v>0</v>
      </c>
      <c r="S100" s="21">
        <v>1</v>
      </c>
      <c r="T100" s="19">
        <v>1</v>
      </c>
      <c r="U100" s="21">
        <v>4</v>
      </c>
      <c r="V100" s="19">
        <f t="shared" si="2"/>
        <v>4</v>
      </c>
      <c r="W100" s="20">
        <f t="shared" si="3"/>
        <v>79</v>
      </c>
      <c r="X100" s="181">
        <v>83</v>
      </c>
    </row>
    <row r="101" spans="1:24" x14ac:dyDescent="0.25">
      <c r="A101" s="16"/>
      <c r="B101" s="23" t="s">
        <v>196</v>
      </c>
      <c r="C101" s="24" t="s">
        <v>197</v>
      </c>
      <c r="D101" s="19">
        <v>0</v>
      </c>
      <c r="E101" s="20">
        <v>0</v>
      </c>
      <c r="F101" s="19">
        <v>1</v>
      </c>
      <c r="G101" s="21">
        <v>7</v>
      </c>
      <c r="H101" s="19">
        <v>0</v>
      </c>
      <c r="I101" s="21">
        <v>0</v>
      </c>
      <c r="J101" s="19">
        <v>0</v>
      </c>
      <c r="K101" s="21">
        <v>3</v>
      </c>
      <c r="L101" s="19">
        <v>0</v>
      </c>
      <c r="M101" s="21">
        <v>5</v>
      </c>
      <c r="N101" s="19">
        <v>0</v>
      </c>
      <c r="O101" s="21">
        <v>1</v>
      </c>
      <c r="P101" s="19">
        <v>1</v>
      </c>
      <c r="Q101" s="21">
        <v>55</v>
      </c>
      <c r="R101" s="19">
        <v>0</v>
      </c>
      <c r="S101" s="21">
        <v>3</v>
      </c>
      <c r="T101" s="19">
        <v>0</v>
      </c>
      <c r="U101" s="21">
        <v>3</v>
      </c>
      <c r="V101" s="19">
        <f t="shared" si="2"/>
        <v>2</v>
      </c>
      <c r="W101" s="20">
        <f t="shared" si="3"/>
        <v>77</v>
      </c>
      <c r="X101" s="181">
        <v>79</v>
      </c>
    </row>
    <row r="102" spans="1:24" x14ac:dyDescent="0.25">
      <c r="A102" s="16"/>
      <c r="B102" s="23" t="s">
        <v>119</v>
      </c>
      <c r="C102" s="24" t="s">
        <v>198</v>
      </c>
      <c r="D102" s="19">
        <v>6</v>
      </c>
      <c r="E102" s="20">
        <v>4</v>
      </c>
      <c r="F102" s="19">
        <v>9</v>
      </c>
      <c r="G102" s="21">
        <v>9</v>
      </c>
      <c r="H102" s="19">
        <v>0</v>
      </c>
      <c r="I102" s="21">
        <v>0</v>
      </c>
      <c r="J102" s="19">
        <v>5</v>
      </c>
      <c r="K102" s="21">
        <v>2</v>
      </c>
      <c r="L102" s="19">
        <v>10</v>
      </c>
      <c r="M102" s="21">
        <v>30</v>
      </c>
      <c r="N102" s="19">
        <v>0</v>
      </c>
      <c r="O102" s="21">
        <v>0</v>
      </c>
      <c r="P102" s="19">
        <v>143</v>
      </c>
      <c r="Q102" s="21">
        <v>128</v>
      </c>
      <c r="R102" s="19">
        <v>2</v>
      </c>
      <c r="S102" s="21">
        <v>7</v>
      </c>
      <c r="T102" s="19">
        <v>20</v>
      </c>
      <c r="U102" s="21">
        <v>17</v>
      </c>
      <c r="V102" s="19">
        <f t="shared" si="2"/>
        <v>195</v>
      </c>
      <c r="W102" s="20">
        <f t="shared" si="3"/>
        <v>197</v>
      </c>
      <c r="X102" s="181">
        <v>392</v>
      </c>
    </row>
    <row r="103" spans="1:24" x14ac:dyDescent="0.25">
      <c r="A103" s="16"/>
      <c r="B103" s="23" t="s">
        <v>121</v>
      </c>
      <c r="C103" s="24" t="s">
        <v>199</v>
      </c>
      <c r="D103" s="19">
        <v>0</v>
      </c>
      <c r="E103" s="20">
        <v>0</v>
      </c>
      <c r="F103" s="19">
        <v>0</v>
      </c>
      <c r="G103" s="21">
        <v>0</v>
      </c>
      <c r="H103" s="19">
        <v>0</v>
      </c>
      <c r="I103" s="21">
        <v>0</v>
      </c>
      <c r="J103" s="19">
        <v>1</v>
      </c>
      <c r="K103" s="21">
        <v>0</v>
      </c>
      <c r="L103" s="19">
        <v>1</v>
      </c>
      <c r="M103" s="21">
        <v>1</v>
      </c>
      <c r="N103" s="19">
        <v>0</v>
      </c>
      <c r="O103" s="21">
        <v>0</v>
      </c>
      <c r="P103" s="19">
        <v>22</v>
      </c>
      <c r="Q103" s="21">
        <v>12</v>
      </c>
      <c r="R103" s="19">
        <v>0</v>
      </c>
      <c r="S103" s="21">
        <v>0</v>
      </c>
      <c r="T103" s="19">
        <v>0</v>
      </c>
      <c r="U103" s="21">
        <v>0</v>
      </c>
      <c r="V103" s="19">
        <f t="shared" si="2"/>
        <v>24</v>
      </c>
      <c r="W103" s="20">
        <f t="shared" si="3"/>
        <v>13</v>
      </c>
      <c r="X103" s="181">
        <v>37</v>
      </c>
    </row>
    <row r="104" spans="1:24" x14ac:dyDescent="0.25">
      <c r="A104" s="16"/>
      <c r="B104" s="23" t="s">
        <v>200</v>
      </c>
      <c r="C104" s="24" t="s">
        <v>201</v>
      </c>
      <c r="D104" s="19">
        <v>0</v>
      </c>
      <c r="E104" s="20">
        <v>1</v>
      </c>
      <c r="F104" s="19">
        <v>0</v>
      </c>
      <c r="G104" s="21">
        <v>0</v>
      </c>
      <c r="H104" s="19">
        <v>0</v>
      </c>
      <c r="I104" s="21">
        <v>0</v>
      </c>
      <c r="J104" s="19">
        <v>1</v>
      </c>
      <c r="K104" s="21">
        <v>1</v>
      </c>
      <c r="L104" s="19">
        <v>0</v>
      </c>
      <c r="M104" s="21">
        <v>1</v>
      </c>
      <c r="N104" s="19">
        <v>0</v>
      </c>
      <c r="O104" s="21">
        <v>0</v>
      </c>
      <c r="P104" s="19">
        <v>6</v>
      </c>
      <c r="Q104" s="21">
        <v>5</v>
      </c>
      <c r="R104" s="19">
        <v>0</v>
      </c>
      <c r="S104" s="21">
        <v>0</v>
      </c>
      <c r="T104" s="19">
        <v>0</v>
      </c>
      <c r="U104" s="21">
        <v>0</v>
      </c>
      <c r="V104" s="19">
        <f t="shared" si="2"/>
        <v>7</v>
      </c>
      <c r="W104" s="20">
        <f t="shared" si="3"/>
        <v>8</v>
      </c>
      <c r="X104" s="181">
        <v>15</v>
      </c>
    </row>
    <row r="105" spans="1:24" x14ac:dyDescent="0.25">
      <c r="A105" s="26"/>
      <c r="B105" s="34" t="s">
        <v>127</v>
      </c>
      <c r="C105" s="27" t="s">
        <v>202</v>
      </c>
      <c r="D105" s="35">
        <v>1</v>
      </c>
      <c r="E105" s="36">
        <v>0</v>
      </c>
      <c r="F105" s="35">
        <v>1</v>
      </c>
      <c r="G105" s="36">
        <v>0</v>
      </c>
      <c r="H105" s="35">
        <v>0</v>
      </c>
      <c r="I105" s="36">
        <v>0</v>
      </c>
      <c r="J105" s="35">
        <v>0</v>
      </c>
      <c r="K105" s="36">
        <v>0</v>
      </c>
      <c r="L105" s="35">
        <v>1</v>
      </c>
      <c r="M105" s="36">
        <v>0</v>
      </c>
      <c r="N105" s="35">
        <v>0</v>
      </c>
      <c r="O105" s="36">
        <v>0</v>
      </c>
      <c r="P105" s="35">
        <v>9</v>
      </c>
      <c r="Q105" s="36">
        <v>4</v>
      </c>
      <c r="R105" s="35">
        <v>0</v>
      </c>
      <c r="S105" s="36">
        <v>1</v>
      </c>
      <c r="T105" s="35">
        <v>1</v>
      </c>
      <c r="U105" s="36">
        <v>0</v>
      </c>
      <c r="V105" s="35">
        <f t="shared" si="2"/>
        <v>13</v>
      </c>
      <c r="W105" s="36">
        <f t="shared" si="3"/>
        <v>5</v>
      </c>
      <c r="X105" s="182">
        <v>18</v>
      </c>
    </row>
    <row r="106" spans="1:24" x14ac:dyDescent="0.25">
      <c r="A106" s="153">
        <v>8</v>
      </c>
      <c r="B106" s="163"/>
      <c r="C106" s="161" t="s">
        <v>559</v>
      </c>
      <c r="D106" s="154">
        <v>0</v>
      </c>
      <c r="E106" s="155">
        <v>0</v>
      </c>
      <c r="F106" s="154">
        <v>0</v>
      </c>
      <c r="G106" s="155">
        <v>0</v>
      </c>
      <c r="H106" s="154">
        <v>0</v>
      </c>
      <c r="I106" s="155">
        <v>0</v>
      </c>
      <c r="J106" s="154">
        <v>0</v>
      </c>
      <c r="K106" s="155">
        <v>1</v>
      </c>
      <c r="L106" s="154">
        <v>2</v>
      </c>
      <c r="M106" s="155">
        <v>3</v>
      </c>
      <c r="N106" s="154">
        <v>0</v>
      </c>
      <c r="O106" s="155">
        <v>0</v>
      </c>
      <c r="P106" s="154">
        <v>7</v>
      </c>
      <c r="Q106" s="155">
        <v>36</v>
      </c>
      <c r="R106" s="154">
        <v>0</v>
      </c>
      <c r="S106" s="155">
        <v>1</v>
      </c>
      <c r="T106" s="154">
        <v>3</v>
      </c>
      <c r="U106" s="155">
        <v>8</v>
      </c>
      <c r="V106" s="154">
        <f t="shared" si="2"/>
        <v>12</v>
      </c>
      <c r="W106" s="155">
        <f t="shared" si="3"/>
        <v>49</v>
      </c>
      <c r="X106" s="156">
        <v>61</v>
      </c>
    </row>
    <row r="107" spans="1:24" x14ac:dyDescent="0.25">
      <c r="A107" s="16"/>
      <c r="B107" s="23" t="s">
        <v>148</v>
      </c>
      <c r="C107" s="28" t="s">
        <v>203</v>
      </c>
      <c r="D107" s="19">
        <v>0</v>
      </c>
      <c r="E107" s="20">
        <v>0</v>
      </c>
      <c r="F107" s="19">
        <v>0</v>
      </c>
      <c r="G107" s="21">
        <v>0</v>
      </c>
      <c r="H107" s="19">
        <v>0</v>
      </c>
      <c r="I107" s="21">
        <v>0</v>
      </c>
      <c r="J107" s="19">
        <v>0</v>
      </c>
      <c r="K107" s="21">
        <v>0</v>
      </c>
      <c r="L107" s="19">
        <v>1</v>
      </c>
      <c r="M107" s="21">
        <v>1</v>
      </c>
      <c r="N107" s="19">
        <v>0</v>
      </c>
      <c r="O107" s="21">
        <v>0</v>
      </c>
      <c r="P107" s="19">
        <v>6</v>
      </c>
      <c r="Q107" s="21">
        <v>19</v>
      </c>
      <c r="R107" s="19">
        <v>0</v>
      </c>
      <c r="S107" s="21">
        <v>1</v>
      </c>
      <c r="T107" s="19">
        <v>3</v>
      </c>
      <c r="U107" s="21">
        <v>7</v>
      </c>
      <c r="V107" s="19">
        <f t="shared" si="2"/>
        <v>10</v>
      </c>
      <c r="W107" s="20">
        <f t="shared" si="3"/>
        <v>28</v>
      </c>
      <c r="X107" s="181">
        <v>38</v>
      </c>
    </row>
    <row r="108" spans="1:24" x14ac:dyDescent="0.25">
      <c r="A108" s="16"/>
      <c r="B108" s="23" t="s">
        <v>156</v>
      </c>
      <c r="C108" s="24" t="s">
        <v>557</v>
      </c>
      <c r="D108" s="19">
        <v>0</v>
      </c>
      <c r="E108" s="20">
        <v>0</v>
      </c>
      <c r="F108" s="19">
        <v>0</v>
      </c>
      <c r="G108" s="21">
        <v>0</v>
      </c>
      <c r="H108" s="19">
        <v>0</v>
      </c>
      <c r="I108" s="21">
        <v>0</v>
      </c>
      <c r="J108" s="19">
        <v>0</v>
      </c>
      <c r="K108" s="21">
        <v>0</v>
      </c>
      <c r="L108" s="19">
        <v>0</v>
      </c>
      <c r="M108" s="21">
        <v>0</v>
      </c>
      <c r="N108" s="19">
        <v>0</v>
      </c>
      <c r="O108" s="21">
        <v>0</v>
      </c>
      <c r="P108" s="19">
        <v>0</v>
      </c>
      <c r="Q108" s="21">
        <v>1</v>
      </c>
      <c r="R108" s="19">
        <v>0</v>
      </c>
      <c r="S108" s="21">
        <v>0</v>
      </c>
      <c r="T108" s="19">
        <v>0</v>
      </c>
      <c r="U108" s="21">
        <v>0</v>
      </c>
      <c r="V108" s="19">
        <f t="shared" si="2"/>
        <v>0</v>
      </c>
      <c r="W108" s="20">
        <f t="shared" si="3"/>
        <v>1</v>
      </c>
      <c r="X108" s="181">
        <v>1</v>
      </c>
    </row>
    <row r="109" spans="1:24" x14ac:dyDescent="0.25">
      <c r="A109" s="16"/>
      <c r="B109" s="23" t="s">
        <v>204</v>
      </c>
      <c r="C109" s="24" t="s">
        <v>205</v>
      </c>
      <c r="D109" s="19">
        <v>0</v>
      </c>
      <c r="E109" s="20">
        <v>0</v>
      </c>
      <c r="F109" s="19">
        <v>0</v>
      </c>
      <c r="G109" s="21">
        <v>0</v>
      </c>
      <c r="H109" s="19">
        <v>0</v>
      </c>
      <c r="I109" s="21">
        <v>0</v>
      </c>
      <c r="J109" s="19">
        <v>0</v>
      </c>
      <c r="K109" s="21">
        <v>0</v>
      </c>
      <c r="L109" s="19">
        <v>0</v>
      </c>
      <c r="M109" s="21">
        <v>1</v>
      </c>
      <c r="N109" s="19">
        <v>0</v>
      </c>
      <c r="O109" s="21">
        <v>0</v>
      </c>
      <c r="P109" s="19">
        <v>0</v>
      </c>
      <c r="Q109" s="21">
        <v>8</v>
      </c>
      <c r="R109" s="19">
        <v>0</v>
      </c>
      <c r="S109" s="21">
        <v>0</v>
      </c>
      <c r="T109" s="19">
        <v>0</v>
      </c>
      <c r="U109" s="21">
        <v>0</v>
      </c>
      <c r="V109" s="19">
        <f t="shared" si="2"/>
        <v>0</v>
      </c>
      <c r="W109" s="20">
        <f t="shared" si="3"/>
        <v>9</v>
      </c>
      <c r="X109" s="181">
        <v>9</v>
      </c>
    </row>
    <row r="110" spans="1:24" x14ac:dyDescent="0.25">
      <c r="A110" s="16"/>
      <c r="B110" s="23" t="s">
        <v>206</v>
      </c>
      <c r="C110" s="24" t="s">
        <v>556</v>
      </c>
      <c r="D110" s="19">
        <v>0</v>
      </c>
      <c r="E110" s="20">
        <v>0</v>
      </c>
      <c r="F110" s="19">
        <v>0</v>
      </c>
      <c r="G110" s="21">
        <v>0</v>
      </c>
      <c r="H110" s="19">
        <v>0</v>
      </c>
      <c r="I110" s="21">
        <v>0</v>
      </c>
      <c r="J110" s="19">
        <v>0</v>
      </c>
      <c r="K110" s="21">
        <v>1</v>
      </c>
      <c r="L110" s="19">
        <v>0</v>
      </c>
      <c r="M110" s="21">
        <v>0</v>
      </c>
      <c r="N110" s="19">
        <v>0</v>
      </c>
      <c r="O110" s="21">
        <v>0</v>
      </c>
      <c r="P110" s="19">
        <v>0</v>
      </c>
      <c r="Q110" s="21">
        <v>0</v>
      </c>
      <c r="R110" s="19">
        <v>0</v>
      </c>
      <c r="S110" s="21">
        <v>0</v>
      </c>
      <c r="T110" s="19">
        <v>0</v>
      </c>
      <c r="U110" s="21">
        <v>1</v>
      </c>
      <c r="V110" s="19">
        <f t="shared" si="2"/>
        <v>0</v>
      </c>
      <c r="W110" s="20">
        <f t="shared" si="3"/>
        <v>2</v>
      </c>
      <c r="X110" s="181">
        <v>2</v>
      </c>
    </row>
    <row r="111" spans="1:24" x14ac:dyDescent="0.25">
      <c r="A111" s="26"/>
      <c r="B111" s="34">
        <v>513818</v>
      </c>
      <c r="C111" s="27" t="s">
        <v>558</v>
      </c>
      <c r="D111" s="35">
        <v>0</v>
      </c>
      <c r="E111" s="36">
        <v>0</v>
      </c>
      <c r="F111" s="35">
        <v>0</v>
      </c>
      <c r="G111" s="36">
        <v>0</v>
      </c>
      <c r="H111" s="35">
        <v>0</v>
      </c>
      <c r="I111" s="36">
        <v>0</v>
      </c>
      <c r="J111" s="35">
        <v>0</v>
      </c>
      <c r="K111" s="36">
        <v>0</v>
      </c>
      <c r="L111" s="35">
        <v>1</v>
      </c>
      <c r="M111" s="36">
        <v>1</v>
      </c>
      <c r="N111" s="35">
        <v>0</v>
      </c>
      <c r="O111" s="36">
        <v>0</v>
      </c>
      <c r="P111" s="35">
        <v>1</v>
      </c>
      <c r="Q111" s="36">
        <v>8</v>
      </c>
      <c r="R111" s="35">
        <v>0</v>
      </c>
      <c r="S111" s="36">
        <v>0</v>
      </c>
      <c r="T111" s="35">
        <v>0</v>
      </c>
      <c r="U111" s="36">
        <v>0</v>
      </c>
      <c r="V111" s="35">
        <f t="shared" si="2"/>
        <v>2</v>
      </c>
      <c r="W111" s="36">
        <f t="shared" si="3"/>
        <v>9</v>
      </c>
      <c r="X111" s="182">
        <v>11</v>
      </c>
    </row>
    <row r="112" spans="1:24" x14ac:dyDescent="0.25">
      <c r="A112" s="153">
        <v>17</v>
      </c>
      <c r="B112" s="160"/>
      <c r="C112" s="161" t="s">
        <v>207</v>
      </c>
      <c r="D112" s="154">
        <v>10</v>
      </c>
      <c r="E112" s="155">
        <v>2</v>
      </c>
      <c r="F112" s="154">
        <v>1</v>
      </c>
      <c r="G112" s="155">
        <v>0</v>
      </c>
      <c r="H112" s="154">
        <v>0</v>
      </c>
      <c r="I112" s="155">
        <v>0</v>
      </c>
      <c r="J112" s="154">
        <v>0</v>
      </c>
      <c r="K112" s="155">
        <v>1</v>
      </c>
      <c r="L112" s="154">
        <v>3</v>
      </c>
      <c r="M112" s="155">
        <v>5</v>
      </c>
      <c r="N112" s="154">
        <v>0</v>
      </c>
      <c r="O112" s="155">
        <v>0</v>
      </c>
      <c r="P112" s="154">
        <v>15</v>
      </c>
      <c r="Q112" s="155">
        <v>17</v>
      </c>
      <c r="R112" s="154">
        <v>0</v>
      </c>
      <c r="S112" s="155">
        <v>0</v>
      </c>
      <c r="T112" s="154">
        <v>1</v>
      </c>
      <c r="U112" s="155">
        <v>1</v>
      </c>
      <c r="V112" s="154">
        <f t="shared" si="2"/>
        <v>30</v>
      </c>
      <c r="W112" s="155">
        <f t="shared" si="3"/>
        <v>26</v>
      </c>
      <c r="X112" s="156">
        <v>56</v>
      </c>
    </row>
    <row r="113" spans="1:24" x14ac:dyDescent="0.25">
      <c r="A113" s="16"/>
      <c r="B113" s="23" t="s">
        <v>148</v>
      </c>
      <c r="C113" s="28" t="s">
        <v>208</v>
      </c>
      <c r="D113" s="19">
        <v>0</v>
      </c>
      <c r="E113" s="20">
        <v>1</v>
      </c>
      <c r="F113" s="19">
        <v>0</v>
      </c>
      <c r="G113" s="21">
        <v>0</v>
      </c>
      <c r="H113" s="19">
        <v>0</v>
      </c>
      <c r="I113" s="21">
        <v>0</v>
      </c>
      <c r="J113" s="19">
        <v>0</v>
      </c>
      <c r="K113" s="21">
        <v>1</v>
      </c>
      <c r="L113" s="19">
        <v>2</v>
      </c>
      <c r="M113" s="21">
        <v>5</v>
      </c>
      <c r="N113" s="19">
        <v>0</v>
      </c>
      <c r="O113" s="21">
        <v>0</v>
      </c>
      <c r="P113" s="19">
        <v>10</v>
      </c>
      <c r="Q113" s="21">
        <v>14</v>
      </c>
      <c r="R113" s="19">
        <v>0</v>
      </c>
      <c r="S113" s="21">
        <v>0</v>
      </c>
      <c r="T113" s="19">
        <v>0</v>
      </c>
      <c r="U113" s="21">
        <v>0</v>
      </c>
      <c r="V113" s="19">
        <f t="shared" si="2"/>
        <v>12</v>
      </c>
      <c r="W113" s="20">
        <f t="shared" si="3"/>
        <v>21</v>
      </c>
      <c r="X113" s="181">
        <v>33</v>
      </c>
    </row>
    <row r="114" spans="1:24" x14ac:dyDescent="0.25">
      <c r="A114" s="26"/>
      <c r="B114" s="23" t="s">
        <v>34</v>
      </c>
      <c r="C114" s="27" t="s">
        <v>209</v>
      </c>
      <c r="D114" s="19">
        <v>10</v>
      </c>
      <c r="E114" s="20">
        <v>1</v>
      </c>
      <c r="F114" s="19">
        <v>1</v>
      </c>
      <c r="G114" s="21">
        <v>0</v>
      </c>
      <c r="H114" s="19">
        <v>0</v>
      </c>
      <c r="I114" s="21">
        <v>0</v>
      </c>
      <c r="J114" s="19">
        <v>0</v>
      </c>
      <c r="K114" s="21">
        <v>0</v>
      </c>
      <c r="L114" s="19">
        <v>1</v>
      </c>
      <c r="M114" s="21">
        <v>0</v>
      </c>
      <c r="N114" s="19">
        <v>0</v>
      </c>
      <c r="O114" s="21">
        <v>0</v>
      </c>
      <c r="P114" s="19">
        <v>5</v>
      </c>
      <c r="Q114" s="21">
        <v>3</v>
      </c>
      <c r="R114" s="19">
        <v>0</v>
      </c>
      <c r="S114" s="21">
        <v>0</v>
      </c>
      <c r="T114" s="19">
        <v>1</v>
      </c>
      <c r="U114" s="21">
        <v>1</v>
      </c>
      <c r="V114" s="19">
        <f t="shared" si="2"/>
        <v>18</v>
      </c>
      <c r="W114" s="20">
        <f t="shared" si="3"/>
        <v>5</v>
      </c>
      <c r="X114" s="181">
        <v>23</v>
      </c>
    </row>
    <row r="115" spans="1:24" x14ac:dyDescent="0.25">
      <c r="A115" s="153">
        <v>18</v>
      </c>
      <c r="B115" s="160"/>
      <c r="C115" s="161" t="s">
        <v>210</v>
      </c>
      <c r="D115" s="154">
        <v>3</v>
      </c>
      <c r="E115" s="155">
        <v>5</v>
      </c>
      <c r="F115" s="154">
        <v>4</v>
      </c>
      <c r="G115" s="155">
        <v>12</v>
      </c>
      <c r="H115" s="154">
        <v>1</v>
      </c>
      <c r="I115" s="155">
        <v>0</v>
      </c>
      <c r="J115" s="154">
        <v>22</v>
      </c>
      <c r="K115" s="155">
        <v>25</v>
      </c>
      <c r="L115" s="154">
        <v>8</v>
      </c>
      <c r="M115" s="155">
        <v>21</v>
      </c>
      <c r="N115" s="154">
        <v>0</v>
      </c>
      <c r="O115" s="155">
        <v>0</v>
      </c>
      <c r="P115" s="154">
        <v>186</v>
      </c>
      <c r="Q115" s="155">
        <v>209</v>
      </c>
      <c r="R115" s="154">
        <v>5</v>
      </c>
      <c r="S115" s="155">
        <v>9</v>
      </c>
      <c r="T115" s="154">
        <v>6</v>
      </c>
      <c r="U115" s="155">
        <v>9</v>
      </c>
      <c r="V115" s="154">
        <f t="shared" si="2"/>
        <v>235</v>
      </c>
      <c r="W115" s="155">
        <f t="shared" si="3"/>
        <v>290</v>
      </c>
      <c r="X115" s="156">
        <v>525</v>
      </c>
    </row>
    <row r="116" spans="1:24" x14ac:dyDescent="0.25">
      <c r="A116" s="16"/>
      <c r="B116" s="23" t="s">
        <v>211</v>
      </c>
      <c r="C116" s="28" t="s">
        <v>212</v>
      </c>
      <c r="D116" s="19">
        <v>3</v>
      </c>
      <c r="E116" s="20">
        <v>4</v>
      </c>
      <c r="F116" s="19">
        <v>3</v>
      </c>
      <c r="G116" s="21">
        <v>5</v>
      </c>
      <c r="H116" s="19">
        <v>1</v>
      </c>
      <c r="I116" s="21">
        <v>0</v>
      </c>
      <c r="J116" s="19">
        <v>13</v>
      </c>
      <c r="K116" s="21">
        <v>12</v>
      </c>
      <c r="L116" s="19">
        <v>3</v>
      </c>
      <c r="M116" s="21">
        <v>6</v>
      </c>
      <c r="N116" s="19">
        <v>0</v>
      </c>
      <c r="O116" s="21">
        <v>0</v>
      </c>
      <c r="P116" s="19">
        <v>77</v>
      </c>
      <c r="Q116" s="21">
        <v>67</v>
      </c>
      <c r="R116" s="19">
        <v>3</v>
      </c>
      <c r="S116" s="21">
        <v>1</v>
      </c>
      <c r="T116" s="19">
        <v>5</v>
      </c>
      <c r="U116" s="21">
        <v>8</v>
      </c>
      <c r="V116" s="19">
        <f t="shared" si="2"/>
        <v>108</v>
      </c>
      <c r="W116" s="20">
        <f t="shared" si="3"/>
        <v>103</v>
      </c>
      <c r="X116" s="181">
        <v>211</v>
      </c>
    </row>
    <row r="117" spans="1:24" x14ac:dyDescent="0.25">
      <c r="A117" s="26"/>
      <c r="B117" s="23" t="s">
        <v>213</v>
      </c>
      <c r="C117" s="27" t="s">
        <v>214</v>
      </c>
      <c r="D117" s="19">
        <v>0</v>
      </c>
      <c r="E117" s="20">
        <v>1</v>
      </c>
      <c r="F117" s="19">
        <v>1</v>
      </c>
      <c r="G117" s="21">
        <v>7</v>
      </c>
      <c r="H117" s="19">
        <v>0</v>
      </c>
      <c r="I117" s="21">
        <v>0</v>
      </c>
      <c r="J117" s="19">
        <v>9</v>
      </c>
      <c r="K117" s="21">
        <v>13</v>
      </c>
      <c r="L117" s="19">
        <v>5</v>
      </c>
      <c r="M117" s="21">
        <v>15</v>
      </c>
      <c r="N117" s="19">
        <v>0</v>
      </c>
      <c r="O117" s="21">
        <v>0</v>
      </c>
      <c r="P117" s="19">
        <v>109</v>
      </c>
      <c r="Q117" s="21">
        <v>142</v>
      </c>
      <c r="R117" s="19">
        <v>2</v>
      </c>
      <c r="S117" s="21">
        <v>8</v>
      </c>
      <c r="T117" s="19">
        <v>1</v>
      </c>
      <c r="U117" s="21">
        <v>1</v>
      </c>
      <c r="V117" s="19">
        <f t="shared" si="2"/>
        <v>127</v>
      </c>
      <c r="W117" s="20">
        <f t="shared" si="3"/>
        <v>187</v>
      </c>
      <c r="X117" s="181">
        <v>314</v>
      </c>
    </row>
    <row r="118" spans="1:24" x14ac:dyDescent="0.25">
      <c r="A118" s="164">
        <v>19</v>
      </c>
      <c r="B118" s="160" t="s">
        <v>215</v>
      </c>
      <c r="C118" s="165" t="s">
        <v>216</v>
      </c>
      <c r="D118" s="154">
        <v>0</v>
      </c>
      <c r="E118" s="155">
        <v>0</v>
      </c>
      <c r="F118" s="154">
        <v>2</v>
      </c>
      <c r="G118" s="155">
        <v>11</v>
      </c>
      <c r="H118" s="154">
        <v>0</v>
      </c>
      <c r="I118" s="155">
        <v>0</v>
      </c>
      <c r="J118" s="154">
        <v>1</v>
      </c>
      <c r="K118" s="155">
        <v>7</v>
      </c>
      <c r="L118" s="154">
        <v>5</v>
      </c>
      <c r="M118" s="155">
        <v>21</v>
      </c>
      <c r="N118" s="154">
        <v>0</v>
      </c>
      <c r="O118" s="155">
        <v>0</v>
      </c>
      <c r="P118" s="154">
        <v>48</v>
      </c>
      <c r="Q118" s="155">
        <v>162</v>
      </c>
      <c r="R118" s="154">
        <v>0</v>
      </c>
      <c r="S118" s="155">
        <v>4</v>
      </c>
      <c r="T118" s="154">
        <v>1</v>
      </c>
      <c r="U118" s="155">
        <v>4</v>
      </c>
      <c r="V118" s="154">
        <f>SUMIF($D$2:$U$2,"Men",$D118:$U118)</f>
        <v>57</v>
      </c>
      <c r="W118" s="155">
        <f t="shared" si="3"/>
        <v>209</v>
      </c>
      <c r="X118" s="156">
        <v>266</v>
      </c>
    </row>
    <row r="119" spans="1:24" x14ac:dyDescent="0.25">
      <c r="A119" s="166"/>
      <c r="B119" s="167"/>
      <c r="C119" s="168" t="s">
        <v>217</v>
      </c>
      <c r="D119" s="169">
        <v>219</v>
      </c>
      <c r="E119" s="170">
        <v>143</v>
      </c>
      <c r="F119" s="169">
        <v>292</v>
      </c>
      <c r="G119" s="170">
        <v>345</v>
      </c>
      <c r="H119" s="169">
        <v>11</v>
      </c>
      <c r="I119" s="170">
        <v>14</v>
      </c>
      <c r="J119" s="169">
        <v>160</v>
      </c>
      <c r="K119" s="170">
        <v>192</v>
      </c>
      <c r="L119" s="169">
        <v>556</v>
      </c>
      <c r="M119" s="170">
        <v>1039</v>
      </c>
      <c r="N119" s="169">
        <v>7</v>
      </c>
      <c r="O119" s="170">
        <v>11</v>
      </c>
      <c r="P119" s="169">
        <v>3947</v>
      </c>
      <c r="Q119" s="170">
        <v>5202</v>
      </c>
      <c r="R119" s="169">
        <v>167</v>
      </c>
      <c r="S119" s="170">
        <v>275</v>
      </c>
      <c r="T119" s="169">
        <v>118</v>
      </c>
      <c r="U119" s="170">
        <v>162</v>
      </c>
      <c r="V119" s="170">
        <f>SUMIF($D$2:$U$2,"Men",$D119:$U119)</f>
        <v>5477</v>
      </c>
      <c r="W119" s="171">
        <f t="shared" si="3"/>
        <v>7383</v>
      </c>
      <c r="X119" s="169">
        <v>12860</v>
      </c>
    </row>
    <row r="122" spans="1:24" x14ac:dyDescent="0.25">
      <c r="B122" s="193"/>
      <c r="C122" s="193"/>
    </row>
  </sheetData>
  <mergeCells count="14">
    <mergeCell ref="A1:A2"/>
    <mergeCell ref="B1:C1"/>
    <mergeCell ref="D1:E1"/>
    <mergeCell ref="F1:G1"/>
    <mergeCell ref="B3:C3"/>
    <mergeCell ref="P1:Q1"/>
    <mergeCell ref="R1:S1"/>
    <mergeCell ref="T1:U1"/>
    <mergeCell ref="B122:C122"/>
    <mergeCell ref="V1:X1"/>
    <mergeCell ref="J1:K1"/>
    <mergeCell ref="L1:M1"/>
    <mergeCell ref="N1:O1"/>
    <mergeCell ref="H1:I1"/>
  </mergeCells>
  <printOptions horizontalCentered="1"/>
  <pageMargins left="0.25" right="0.25" top="0.75" bottom="0.75" header="0.3" footer="0.3"/>
  <pageSetup scale="52" fitToHeight="0" orientation="landscape" horizontalDpi="1200" verticalDpi="1200" r:id="rId1"/>
  <headerFooter>
    <oddHeader>&amp;C&amp;"Cambria,Bold"&amp;12&amp;KC00000Southern Illinois University Edwardsville
Fall 2020</oddHeader>
  </headerFooter>
  <rowBreaks count="2" manualBreakCount="2">
    <brk id="52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4212-1A12-4F85-9DCA-493B4467C85B}">
  <sheetPr>
    <pageSetUpPr fitToPage="1"/>
  </sheetPr>
  <dimension ref="A1:W42"/>
  <sheetViews>
    <sheetView zoomScaleNormal="100" workbookViewId="0">
      <selection activeCell="R11" sqref="R11"/>
    </sheetView>
  </sheetViews>
  <sheetFormatPr defaultRowHeight="15" x14ac:dyDescent="0.25"/>
  <cols>
    <col min="1" max="1" width="11" customWidth="1"/>
    <col min="2" max="2" width="47.42578125" bestFit="1" customWidth="1"/>
    <col min="23" max="23" width="6" bestFit="1" customWidth="1"/>
  </cols>
  <sheetData>
    <row r="1" spans="1:23" ht="45" customHeight="1" x14ac:dyDescent="0.25">
      <c r="A1" s="219" t="s">
        <v>219</v>
      </c>
      <c r="B1" s="220"/>
      <c r="C1" s="189" t="s">
        <v>23</v>
      </c>
      <c r="D1" s="190"/>
      <c r="E1" s="189" t="s">
        <v>21</v>
      </c>
      <c r="F1" s="190"/>
      <c r="G1" s="191" t="s">
        <v>14</v>
      </c>
      <c r="H1" s="192"/>
      <c r="I1" s="189" t="s">
        <v>15</v>
      </c>
      <c r="J1" s="190"/>
      <c r="K1" s="191" t="s">
        <v>24</v>
      </c>
      <c r="L1" s="192"/>
      <c r="M1" s="191" t="s">
        <v>17</v>
      </c>
      <c r="N1" s="192"/>
      <c r="O1" s="189" t="s">
        <v>18</v>
      </c>
      <c r="P1" s="190"/>
      <c r="Q1" s="191" t="s">
        <v>22</v>
      </c>
      <c r="R1" s="192"/>
      <c r="S1" s="189" t="s">
        <v>25</v>
      </c>
      <c r="T1" s="190"/>
      <c r="U1" s="189" t="s">
        <v>220</v>
      </c>
      <c r="V1" s="194"/>
      <c r="W1" s="190"/>
    </row>
    <row r="2" spans="1:23" x14ac:dyDescent="0.25">
      <c r="A2" s="221"/>
      <c r="B2" s="222"/>
      <c r="C2" s="38" t="s">
        <v>19</v>
      </c>
      <c r="D2" s="39" t="s">
        <v>20</v>
      </c>
      <c r="E2" s="38" t="s">
        <v>19</v>
      </c>
      <c r="F2" s="39" t="s">
        <v>20</v>
      </c>
      <c r="G2" s="38" t="s">
        <v>19</v>
      </c>
      <c r="H2" s="39" t="s">
        <v>20</v>
      </c>
      <c r="I2" s="38" t="s">
        <v>19</v>
      </c>
      <c r="J2" s="39" t="s">
        <v>20</v>
      </c>
      <c r="K2" s="38" t="s">
        <v>19</v>
      </c>
      <c r="L2" s="39" t="s">
        <v>20</v>
      </c>
      <c r="M2" s="38" t="s">
        <v>19</v>
      </c>
      <c r="N2" s="39" t="s">
        <v>20</v>
      </c>
      <c r="O2" s="38" t="s">
        <v>19</v>
      </c>
      <c r="P2" s="39" t="s">
        <v>20</v>
      </c>
      <c r="Q2" s="38" t="s">
        <v>19</v>
      </c>
      <c r="R2" s="39" t="s">
        <v>20</v>
      </c>
      <c r="S2" s="38" t="s">
        <v>19</v>
      </c>
      <c r="T2" s="39" t="s">
        <v>20</v>
      </c>
      <c r="U2" s="38" t="s">
        <v>19</v>
      </c>
      <c r="V2" s="39" t="s">
        <v>20</v>
      </c>
      <c r="W2" s="40" t="s">
        <v>30</v>
      </c>
    </row>
    <row r="3" spans="1:23" x14ac:dyDescent="0.25">
      <c r="A3" s="217" t="s">
        <v>221</v>
      </c>
      <c r="B3" s="218"/>
      <c r="C3" s="41">
        <v>219</v>
      </c>
      <c r="D3" s="42">
        <v>143</v>
      </c>
      <c r="E3" s="41">
        <v>292</v>
      </c>
      <c r="F3" s="42">
        <v>345</v>
      </c>
      <c r="G3" s="41">
        <v>11</v>
      </c>
      <c r="H3" s="42">
        <v>14</v>
      </c>
      <c r="I3" s="41">
        <v>160</v>
      </c>
      <c r="J3" s="42">
        <v>192</v>
      </c>
      <c r="K3" s="41">
        <v>556</v>
      </c>
      <c r="L3" s="42">
        <v>1039</v>
      </c>
      <c r="M3" s="41">
        <v>7</v>
      </c>
      <c r="N3" s="42">
        <v>11</v>
      </c>
      <c r="O3" s="41">
        <v>3947</v>
      </c>
      <c r="P3" s="42">
        <v>5202</v>
      </c>
      <c r="Q3" s="41">
        <v>167</v>
      </c>
      <c r="R3" s="42">
        <v>275</v>
      </c>
      <c r="S3" s="41">
        <v>118</v>
      </c>
      <c r="T3" s="42">
        <v>162</v>
      </c>
      <c r="U3" s="41">
        <f>SUMIF($C$2:$T$2,"Men",$C3:$T3)</f>
        <v>5477</v>
      </c>
      <c r="V3" s="42">
        <f>SUMIF($C$2:$T$2,"Women",$C3:$T3)</f>
        <v>7383</v>
      </c>
      <c r="W3" s="43">
        <v>12860</v>
      </c>
    </row>
    <row r="4" spans="1:23" x14ac:dyDescent="0.25">
      <c r="A4" s="203" t="s">
        <v>222</v>
      </c>
      <c r="B4" s="204"/>
      <c r="C4" s="84">
        <v>101</v>
      </c>
      <c r="D4" s="85">
        <v>52</v>
      </c>
      <c r="E4" s="84">
        <v>255</v>
      </c>
      <c r="F4" s="85">
        <v>265</v>
      </c>
      <c r="G4" s="84">
        <v>9</v>
      </c>
      <c r="H4" s="85">
        <v>13</v>
      </c>
      <c r="I4" s="84">
        <v>118</v>
      </c>
      <c r="J4" s="85">
        <v>138</v>
      </c>
      <c r="K4" s="84">
        <v>462</v>
      </c>
      <c r="L4" s="85">
        <v>832</v>
      </c>
      <c r="M4" s="84">
        <v>6</v>
      </c>
      <c r="N4" s="85">
        <v>8</v>
      </c>
      <c r="O4" s="84">
        <v>3211</v>
      </c>
      <c r="P4" s="85">
        <v>3953</v>
      </c>
      <c r="Q4" s="84">
        <v>152</v>
      </c>
      <c r="R4" s="85">
        <v>233</v>
      </c>
      <c r="S4" s="84">
        <v>64</v>
      </c>
      <c r="T4" s="85">
        <v>70</v>
      </c>
      <c r="U4" s="84">
        <f t="shared" ref="U4:U40" si="0">SUMIF($C$2:$T$2,"Men",$C4:$T4)</f>
        <v>4378</v>
      </c>
      <c r="V4" s="85">
        <f t="shared" ref="V4:V40" si="1">SUMIF($C$2:$T$2,"Women",$C4:$T4)</f>
        <v>5564</v>
      </c>
      <c r="W4" s="62">
        <v>9942</v>
      </c>
    </row>
    <row r="5" spans="1:23" x14ac:dyDescent="0.25">
      <c r="A5" s="205" t="s">
        <v>223</v>
      </c>
      <c r="B5" s="206"/>
      <c r="C5" s="63">
        <f>C7+C15</f>
        <v>99</v>
      </c>
      <c r="D5" s="64">
        <f t="shared" ref="D5:T5" si="2">D7+D15</f>
        <v>52</v>
      </c>
      <c r="E5" s="63">
        <f t="shared" si="2"/>
        <v>254</v>
      </c>
      <c r="F5" s="64">
        <f t="shared" si="2"/>
        <v>262</v>
      </c>
      <c r="G5" s="63">
        <f t="shared" si="2"/>
        <v>9</v>
      </c>
      <c r="H5" s="64">
        <f t="shared" si="2"/>
        <v>12</v>
      </c>
      <c r="I5" s="63">
        <f t="shared" si="2"/>
        <v>117</v>
      </c>
      <c r="J5" s="64">
        <f t="shared" si="2"/>
        <v>136</v>
      </c>
      <c r="K5" s="63">
        <f t="shared" si="2"/>
        <v>460</v>
      </c>
      <c r="L5" s="64">
        <f t="shared" si="2"/>
        <v>831</v>
      </c>
      <c r="M5" s="63">
        <f t="shared" si="2"/>
        <v>6</v>
      </c>
      <c r="N5" s="64">
        <f t="shared" si="2"/>
        <v>8</v>
      </c>
      <c r="O5" s="63">
        <f t="shared" si="2"/>
        <v>3190</v>
      </c>
      <c r="P5" s="64">
        <f t="shared" si="2"/>
        <v>3941</v>
      </c>
      <c r="Q5" s="63">
        <f t="shared" si="2"/>
        <v>151</v>
      </c>
      <c r="R5" s="64">
        <f t="shared" si="2"/>
        <v>232</v>
      </c>
      <c r="S5" s="63">
        <f t="shared" si="2"/>
        <v>63</v>
      </c>
      <c r="T5" s="64">
        <f t="shared" si="2"/>
        <v>69</v>
      </c>
      <c r="U5" s="63">
        <f t="shared" si="0"/>
        <v>4349</v>
      </c>
      <c r="V5" s="64">
        <f t="shared" si="1"/>
        <v>5543</v>
      </c>
      <c r="W5" s="65">
        <f>W7+W15</f>
        <v>9892</v>
      </c>
    </row>
    <row r="6" spans="1:23" x14ac:dyDescent="0.25">
      <c r="A6" s="207" t="s">
        <v>224</v>
      </c>
      <c r="B6" s="208"/>
      <c r="C6" s="55">
        <v>93</v>
      </c>
      <c r="D6" s="56">
        <v>48</v>
      </c>
      <c r="E6" s="55">
        <v>201</v>
      </c>
      <c r="F6" s="56">
        <v>202</v>
      </c>
      <c r="G6" s="55">
        <v>7</v>
      </c>
      <c r="H6" s="56">
        <v>9</v>
      </c>
      <c r="I6" s="55">
        <v>98</v>
      </c>
      <c r="J6" s="56">
        <v>113</v>
      </c>
      <c r="K6" s="55">
        <v>372</v>
      </c>
      <c r="L6" s="56">
        <v>670</v>
      </c>
      <c r="M6" s="55">
        <v>4</v>
      </c>
      <c r="N6" s="56">
        <v>7</v>
      </c>
      <c r="O6" s="55">
        <v>2698</v>
      </c>
      <c r="P6" s="56">
        <v>3127</v>
      </c>
      <c r="Q6" s="55">
        <v>124</v>
      </c>
      <c r="R6" s="56">
        <v>213</v>
      </c>
      <c r="S6" s="55">
        <v>41</v>
      </c>
      <c r="T6" s="56">
        <v>44</v>
      </c>
      <c r="U6" s="55">
        <f t="shared" si="0"/>
        <v>3638</v>
      </c>
      <c r="V6" s="56">
        <f t="shared" si="1"/>
        <v>4433</v>
      </c>
      <c r="W6" s="57">
        <v>8071</v>
      </c>
    </row>
    <row r="7" spans="1:23" x14ac:dyDescent="0.25">
      <c r="A7" s="47"/>
      <c r="B7" s="48" t="s">
        <v>225</v>
      </c>
      <c r="C7" s="44">
        <f>SUM(C8:C12)</f>
        <v>92</v>
      </c>
      <c r="D7" s="45">
        <f t="shared" ref="D7:W7" si="3">SUM(D8:D12)</f>
        <v>48</v>
      </c>
      <c r="E7" s="44">
        <f t="shared" si="3"/>
        <v>201</v>
      </c>
      <c r="F7" s="45">
        <f t="shared" si="3"/>
        <v>202</v>
      </c>
      <c r="G7" s="44">
        <f t="shared" si="3"/>
        <v>7</v>
      </c>
      <c r="H7" s="45">
        <f t="shared" si="3"/>
        <v>9</v>
      </c>
      <c r="I7" s="44">
        <f t="shared" si="3"/>
        <v>98</v>
      </c>
      <c r="J7" s="45">
        <f t="shared" si="3"/>
        <v>113</v>
      </c>
      <c r="K7" s="44">
        <f t="shared" si="3"/>
        <v>371</v>
      </c>
      <c r="L7" s="45">
        <f t="shared" si="3"/>
        <v>670</v>
      </c>
      <c r="M7" s="44">
        <f t="shared" si="3"/>
        <v>4</v>
      </c>
      <c r="N7" s="45">
        <f t="shared" si="3"/>
        <v>7</v>
      </c>
      <c r="O7" s="44">
        <f t="shared" si="3"/>
        <v>2695</v>
      </c>
      <c r="P7" s="45">
        <f t="shared" si="3"/>
        <v>3127</v>
      </c>
      <c r="Q7" s="44">
        <f t="shared" si="3"/>
        <v>124</v>
      </c>
      <c r="R7" s="45">
        <f t="shared" si="3"/>
        <v>213</v>
      </c>
      <c r="S7" s="44">
        <f t="shared" si="3"/>
        <v>41</v>
      </c>
      <c r="T7" s="45">
        <f t="shared" si="3"/>
        <v>44</v>
      </c>
      <c r="U7" s="44">
        <f t="shared" si="0"/>
        <v>3633</v>
      </c>
      <c r="V7" s="45">
        <f t="shared" si="1"/>
        <v>4433</v>
      </c>
      <c r="W7" s="46">
        <f t="shared" si="3"/>
        <v>8066</v>
      </c>
    </row>
    <row r="8" spans="1:23" x14ac:dyDescent="0.25">
      <c r="A8" s="209" t="s">
        <v>226</v>
      </c>
      <c r="B8" s="49" t="s">
        <v>227</v>
      </c>
      <c r="C8" s="19">
        <v>5</v>
      </c>
      <c r="D8" s="20">
        <v>3</v>
      </c>
      <c r="E8" s="19">
        <v>38</v>
      </c>
      <c r="F8" s="20">
        <v>52</v>
      </c>
      <c r="G8" s="19">
        <v>1</v>
      </c>
      <c r="H8" s="20">
        <v>1</v>
      </c>
      <c r="I8" s="19">
        <v>17</v>
      </c>
      <c r="J8" s="20">
        <v>23</v>
      </c>
      <c r="K8" s="19">
        <v>79</v>
      </c>
      <c r="L8" s="20">
        <v>128</v>
      </c>
      <c r="M8" s="19">
        <v>1</v>
      </c>
      <c r="N8" s="20">
        <v>2</v>
      </c>
      <c r="O8" s="19">
        <v>443</v>
      </c>
      <c r="P8" s="20">
        <v>604</v>
      </c>
      <c r="Q8" s="19">
        <v>38</v>
      </c>
      <c r="R8" s="20">
        <v>48</v>
      </c>
      <c r="S8" s="19">
        <v>8</v>
      </c>
      <c r="T8" s="20">
        <v>18</v>
      </c>
      <c r="U8" s="50">
        <f t="shared" si="0"/>
        <v>630</v>
      </c>
      <c r="V8" s="51">
        <f t="shared" si="1"/>
        <v>879</v>
      </c>
      <c r="W8" s="22">
        <v>1509</v>
      </c>
    </row>
    <row r="9" spans="1:23" x14ac:dyDescent="0.25">
      <c r="A9" s="210"/>
      <c r="B9" s="52" t="s">
        <v>228</v>
      </c>
      <c r="C9" s="19">
        <v>8</v>
      </c>
      <c r="D9" s="20">
        <v>5</v>
      </c>
      <c r="E9" s="19">
        <v>15</v>
      </c>
      <c r="F9" s="20">
        <v>11</v>
      </c>
      <c r="G9" s="19">
        <v>0</v>
      </c>
      <c r="H9" s="20">
        <v>1</v>
      </c>
      <c r="I9" s="19">
        <v>9</v>
      </c>
      <c r="J9" s="20">
        <v>4</v>
      </c>
      <c r="K9" s="19">
        <v>35</v>
      </c>
      <c r="L9" s="20">
        <v>83</v>
      </c>
      <c r="M9" s="19">
        <v>0</v>
      </c>
      <c r="N9" s="20">
        <v>0</v>
      </c>
      <c r="O9" s="19">
        <v>155</v>
      </c>
      <c r="P9" s="20">
        <v>133</v>
      </c>
      <c r="Q9" s="19">
        <v>11</v>
      </c>
      <c r="R9" s="20">
        <v>14</v>
      </c>
      <c r="S9" s="19">
        <v>4</v>
      </c>
      <c r="T9" s="20">
        <v>0</v>
      </c>
      <c r="U9" s="19">
        <f t="shared" si="0"/>
        <v>237</v>
      </c>
      <c r="V9" s="20">
        <f t="shared" si="1"/>
        <v>251</v>
      </c>
      <c r="W9" s="22">
        <v>488</v>
      </c>
    </row>
    <row r="10" spans="1:23" x14ac:dyDescent="0.25">
      <c r="A10" s="210"/>
      <c r="B10" s="52" t="s">
        <v>229</v>
      </c>
      <c r="C10" s="19">
        <v>23</v>
      </c>
      <c r="D10" s="20">
        <v>13</v>
      </c>
      <c r="E10" s="19">
        <v>56</v>
      </c>
      <c r="F10" s="20">
        <v>52</v>
      </c>
      <c r="G10" s="19">
        <v>2</v>
      </c>
      <c r="H10" s="20">
        <v>2</v>
      </c>
      <c r="I10" s="19">
        <v>24</v>
      </c>
      <c r="J10" s="20">
        <v>21</v>
      </c>
      <c r="K10" s="19">
        <v>82</v>
      </c>
      <c r="L10" s="20">
        <v>144</v>
      </c>
      <c r="M10" s="19">
        <v>1</v>
      </c>
      <c r="N10" s="20">
        <v>1</v>
      </c>
      <c r="O10" s="19">
        <v>521</v>
      </c>
      <c r="P10" s="20">
        <v>631</v>
      </c>
      <c r="Q10" s="19">
        <v>21</v>
      </c>
      <c r="R10" s="20">
        <v>38</v>
      </c>
      <c r="S10" s="19">
        <v>8</v>
      </c>
      <c r="T10" s="20">
        <v>9</v>
      </c>
      <c r="U10" s="19">
        <f t="shared" si="0"/>
        <v>738</v>
      </c>
      <c r="V10" s="20">
        <f t="shared" si="1"/>
        <v>911</v>
      </c>
      <c r="W10" s="22">
        <v>1649</v>
      </c>
    </row>
    <row r="11" spans="1:23" x14ac:dyDescent="0.25">
      <c r="A11" s="210"/>
      <c r="B11" s="52" t="s">
        <v>230</v>
      </c>
      <c r="C11" s="19">
        <v>29</v>
      </c>
      <c r="D11" s="20">
        <v>8</v>
      </c>
      <c r="E11" s="19">
        <v>48</v>
      </c>
      <c r="F11" s="20">
        <v>39</v>
      </c>
      <c r="G11" s="19">
        <v>0</v>
      </c>
      <c r="H11" s="20">
        <v>1</v>
      </c>
      <c r="I11" s="19">
        <v>23</v>
      </c>
      <c r="J11" s="20">
        <v>35</v>
      </c>
      <c r="K11" s="19">
        <v>87</v>
      </c>
      <c r="L11" s="20">
        <v>155</v>
      </c>
      <c r="M11" s="19">
        <v>1</v>
      </c>
      <c r="N11" s="20">
        <v>1</v>
      </c>
      <c r="O11" s="19">
        <v>742</v>
      </c>
      <c r="P11" s="20">
        <v>822</v>
      </c>
      <c r="Q11" s="19">
        <v>33</v>
      </c>
      <c r="R11" s="20">
        <v>45</v>
      </c>
      <c r="S11" s="19">
        <v>12</v>
      </c>
      <c r="T11" s="20">
        <v>7</v>
      </c>
      <c r="U11" s="19">
        <f t="shared" si="0"/>
        <v>975</v>
      </c>
      <c r="V11" s="20">
        <f t="shared" si="1"/>
        <v>1113</v>
      </c>
      <c r="W11" s="22">
        <v>2088</v>
      </c>
    </row>
    <row r="12" spans="1:23" x14ac:dyDescent="0.25">
      <c r="A12" s="210"/>
      <c r="B12" s="53" t="s">
        <v>231</v>
      </c>
      <c r="C12" s="19">
        <v>27</v>
      </c>
      <c r="D12" s="20">
        <v>19</v>
      </c>
      <c r="E12" s="19">
        <v>44</v>
      </c>
      <c r="F12" s="20">
        <v>48</v>
      </c>
      <c r="G12" s="19">
        <v>4</v>
      </c>
      <c r="H12" s="20">
        <v>4</v>
      </c>
      <c r="I12" s="19">
        <v>25</v>
      </c>
      <c r="J12" s="20">
        <v>30</v>
      </c>
      <c r="K12" s="19">
        <v>88</v>
      </c>
      <c r="L12" s="20">
        <v>160</v>
      </c>
      <c r="M12" s="19">
        <v>1</v>
      </c>
      <c r="N12" s="20">
        <v>3</v>
      </c>
      <c r="O12" s="19">
        <v>834</v>
      </c>
      <c r="P12" s="20">
        <v>937</v>
      </c>
      <c r="Q12" s="19">
        <v>21</v>
      </c>
      <c r="R12" s="20">
        <v>68</v>
      </c>
      <c r="S12" s="19">
        <v>9</v>
      </c>
      <c r="T12" s="20">
        <v>10</v>
      </c>
      <c r="U12" s="35">
        <f t="shared" si="0"/>
        <v>1053</v>
      </c>
      <c r="V12" s="36">
        <f t="shared" si="1"/>
        <v>1279</v>
      </c>
      <c r="W12" s="22">
        <v>2332</v>
      </c>
    </row>
    <row r="13" spans="1:23" x14ac:dyDescent="0.25">
      <c r="A13" s="211"/>
      <c r="B13" s="54" t="s">
        <v>232</v>
      </c>
      <c r="C13" s="29">
        <v>1</v>
      </c>
      <c r="D13" s="30">
        <v>0</v>
      </c>
      <c r="E13" s="29">
        <v>0</v>
      </c>
      <c r="F13" s="30">
        <v>0</v>
      </c>
      <c r="G13" s="29">
        <v>0</v>
      </c>
      <c r="H13" s="30">
        <v>0</v>
      </c>
      <c r="I13" s="29">
        <v>0</v>
      </c>
      <c r="J13" s="30">
        <v>0</v>
      </c>
      <c r="K13" s="29">
        <v>1</v>
      </c>
      <c r="L13" s="30">
        <v>0</v>
      </c>
      <c r="M13" s="29">
        <v>0</v>
      </c>
      <c r="N13" s="30">
        <v>0</v>
      </c>
      <c r="O13" s="29">
        <v>3</v>
      </c>
      <c r="P13" s="30">
        <v>0</v>
      </c>
      <c r="Q13" s="29">
        <v>0</v>
      </c>
      <c r="R13" s="30">
        <v>0</v>
      </c>
      <c r="S13" s="29">
        <v>0</v>
      </c>
      <c r="T13" s="30">
        <v>0</v>
      </c>
      <c r="U13" s="29">
        <f t="shared" si="0"/>
        <v>5</v>
      </c>
      <c r="V13" s="30">
        <f t="shared" si="1"/>
        <v>0</v>
      </c>
      <c r="W13" s="31">
        <v>5</v>
      </c>
    </row>
    <row r="14" spans="1:23" x14ac:dyDescent="0.25">
      <c r="A14" s="207" t="s">
        <v>233</v>
      </c>
      <c r="B14" s="212"/>
      <c r="C14" s="55">
        <v>8</v>
      </c>
      <c r="D14" s="56">
        <v>4</v>
      </c>
      <c r="E14" s="55">
        <v>54</v>
      </c>
      <c r="F14" s="56">
        <v>63</v>
      </c>
      <c r="G14" s="55">
        <v>2</v>
      </c>
      <c r="H14" s="56">
        <v>4</v>
      </c>
      <c r="I14" s="55">
        <v>20</v>
      </c>
      <c r="J14" s="56">
        <v>25</v>
      </c>
      <c r="K14" s="55">
        <v>90</v>
      </c>
      <c r="L14" s="56">
        <v>162</v>
      </c>
      <c r="M14" s="55">
        <v>2</v>
      </c>
      <c r="N14" s="56">
        <v>1</v>
      </c>
      <c r="O14" s="55">
        <v>513</v>
      </c>
      <c r="P14" s="56">
        <v>826</v>
      </c>
      <c r="Q14" s="55">
        <v>28</v>
      </c>
      <c r="R14" s="56">
        <v>20</v>
      </c>
      <c r="S14" s="55">
        <v>23</v>
      </c>
      <c r="T14" s="56">
        <v>26</v>
      </c>
      <c r="U14" s="55">
        <f t="shared" si="0"/>
        <v>740</v>
      </c>
      <c r="V14" s="56">
        <f t="shared" si="1"/>
        <v>1131</v>
      </c>
      <c r="W14" s="57">
        <v>1871</v>
      </c>
    </row>
    <row r="15" spans="1:23" x14ac:dyDescent="0.25">
      <c r="A15" s="58"/>
      <c r="B15" s="48" t="s">
        <v>234</v>
      </c>
      <c r="C15" s="44">
        <f>SUM(C16:C20)</f>
        <v>7</v>
      </c>
      <c r="D15" s="45">
        <f t="shared" ref="D15:T15" si="4">SUM(D16:D20)</f>
        <v>4</v>
      </c>
      <c r="E15" s="44">
        <f t="shared" si="4"/>
        <v>53</v>
      </c>
      <c r="F15" s="45">
        <f t="shared" si="4"/>
        <v>60</v>
      </c>
      <c r="G15" s="44">
        <f t="shared" si="4"/>
        <v>2</v>
      </c>
      <c r="H15" s="45">
        <f t="shared" si="4"/>
        <v>3</v>
      </c>
      <c r="I15" s="44">
        <f t="shared" si="4"/>
        <v>19</v>
      </c>
      <c r="J15" s="45">
        <f t="shared" si="4"/>
        <v>23</v>
      </c>
      <c r="K15" s="44">
        <f t="shared" si="4"/>
        <v>89</v>
      </c>
      <c r="L15" s="45">
        <f t="shared" si="4"/>
        <v>161</v>
      </c>
      <c r="M15" s="44">
        <f t="shared" si="4"/>
        <v>2</v>
      </c>
      <c r="N15" s="45">
        <f t="shared" si="4"/>
        <v>1</v>
      </c>
      <c r="O15" s="44">
        <f t="shared" si="4"/>
        <v>495</v>
      </c>
      <c r="P15" s="45">
        <f t="shared" si="4"/>
        <v>814</v>
      </c>
      <c r="Q15" s="44">
        <f t="shared" si="4"/>
        <v>27</v>
      </c>
      <c r="R15" s="45">
        <f t="shared" si="4"/>
        <v>19</v>
      </c>
      <c r="S15" s="44">
        <f t="shared" si="4"/>
        <v>22</v>
      </c>
      <c r="T15" s="45">
        <f t="shared" si="4"/>
        <v>25</v>
      </c>
      <c r="U15" s="44">
        <f t="shared" si="0"/>
        <v>716</v>
      </c>
      <c r="V15" s="45">
        <f t="shared" si="1"/>
        <v>1110</v>
      </c>
      <c r="W15" s="46">
        <f>SUM(W16:W20)</f>
        <v>1826</v>
      </c>
    </row>
    <row r="16" spans="1:23" x14ac:dyDescent="0.25">
      <c r="A16" s="209" t="s">
        <v>235</v>
      </c>
      <c r="B16" s="49" t="s">
        <v>227</v>
      </c>
      <c r="C16" s="19">
        <v>0</v>
      </c>
      <c r="D16" s="20">
        <v>1</v>
      </c>
      <c r="E16" s="19">
        <v>3</v>
      </c>
      <c r="F16" s="20">
        <v>2</v>
      </c>
      <c r="G16" s="19">
        <v>0</v>
      </c>
      <c r="H16" s="20">
        <v>0</v>
      </c>
      <c r="I16" s="19">
        <v>2</v>
      </c>
      <c r="J16" s="20">
        <v>0</v>
      </c>
      <c r="K16" s="19">
        <v>3</v>
      </c>
      <c r="L16" s="20">
        <v>11</v>
      </c>
      <c r="M16" s="19">
        <v>0</v>
      </c>
      <c r="N16" s="20">
        <v>0</v>
      </c>
      <c r="O16" s="19">
        <v>12</v>
      </c>
      <c r="P16" s="20">
        <v>10</v>
      </c>
      <c r="Q16" s="19">
        <v>1</v>
      </c>
      <c r="R16" s="20">
        <v>0</v>
      </c>
      <c r="S16" s="19">
        <v>0</v>
      </c>
      <c r="T16" s="20">
        <v>0</v>
      </c>
      <c r="U16" s="50">
        <f t="shared" si="0"/>
        <v>21</v>
      </c>
      <c r="V16" s="51">
        <f t="shared" si="1"/>
        <v>24</v>
      </c>
      <c r="W16" s="22">
        <v>45</v>
      </c>
    </row>
    <row r="17" spans="1:23" x14ac:dyDescent="0.25">
      <c r="A17" s="210"/>
      <c r="B17" s="52" t="s">
        <v>228</v>
      </c>
      <c r="C17" s="19">
        <v>0</v>
      </c>
      <c r="D17" s="20">
        <v>0</v>
      </c>
      <c r="E17" s="19">
        <v>1</v>
      </c>
      <c r="F17" s="20">
        <v>3</v>
      </c>
      <c r="G17" s="19">
        <v>0</v>
      </c>
      <c r="H17" s="20">
        <v>0</v>
      </c>
      <c r="I17" s="19">
        <v>2</v>
      </c>
      <c r="J17" s="20">
        <v>2</v>
      </c>
      <c r="K17" s="19">
        <v>18</v>
      </c>
      <c r="L17" s="20">
        <v>8</v>
      </c>
      <c r="M17" s="19">
        <v>0</v>
      </c>
      <c r="N17" s="20">
        <v>0</v>
      </c>
      <c r="O17" s="19">
        <v>27</v>
      </c>
      <c r="P17" s="20">
        <v>32</v>
      </c>
      <c r="Q17" s="19">
        <v>3</v>
      </c>
      <c r="R17" s="20">
        <v>3</v>
      </c>
      <c r="S17" s="19">
        <v>1</v>
      </c>
      <c r="T17" s="20">
        <v>1</v>
      </c>
      <c r="U17" s="19">
        <f t="shared" si="0"/>
        <v>52</v>
      </c>
      <c r="V17" s="20">
        <f t="shared" si="1"/>
        <v>49</v>
      </c>
      <c r="W17" s="22">
        <v>101</v>
      </c>
    </row>
    <row r="18" spans="1:23" x14ac:dyDescent="0.25">
      <c r="A18" s="210"/>
      <c r="B18" s="52" t="s">
        <v>229</v>
      </c>
      <c r="C18" s="19">
        <v>1</v>
      </c>
      <c r="D18" s="20">
        <v>0</v>
      </c>
      <c r="E18" s="19">
        <v>11</v>
      </c>
      <c r="F18" s="20">
        <v>14</v>
      </c>
      <c r="G18" s="19">
        <v>1</v>
      </c>
      <c r="H18" s="20">
        <v>1</v>
      </c>
      <c r="I18" s="19">
        <v>6</v>
      </c>
      <c r="J18" s="20">
        <v>1</v>
      </c>
      <c r="K18" s="19">
        <v>16</v>
      </c>
      <c r="L18" s="20">
        <v>20</v>
      </c>
      <c r="M18" s="19">
        <v>0</v>
      </c>
      <c r="N18" s="20">
        <v>0</v>
      </c>
      <c r="O18" s="19">
        <v>74</v>
      </c>
      <c r="P18" s="20">
        <v>132</v>
      </c>
      <c r="Q18" s="19">
        <v>5</v>
      </c>
      <c r="R18" s="20">
        <v>3</v>
      </c>
      <c r="S18" s="19">
        <v>5</v>
      </c>
      <c r="T18" s="20">
        <v>4</v>
      </c>
      <c r="U18" s="19">
        <f t="shared" si="0"/>
        <v>119</v>
      </c>
      <c r="V18" s="20">
        <f t="shared" si="1"/>
        <v>175</v>
      </c>
      <c r="W18" s="22">
        <v>294</v>
      </c>
    </row>
    <row r="19" spans="1:23" x14ac:dyDescent="0.25">
      <c r="A19" s="210"/>
      <c r="B19" s="52" t="s">
        <v>230</v>
      </c>
      <c r="C19" s="19">
        <v>3</v>
      </c>
      <c r="D19" s="20">
        <v>0</v>
      </c>
      <c r="E19" s="19">
        <v>14</v>
      </c>
      <c r="F19" s="20">
        <v>12</v>
      </c>
      <c r="G19" s="19">
        <v>1</v>
      </c>
      <c r="H19" s="20">
        <v>2</v>
      </c>
      <c r="I19" s="19">
        <v>3</v>
      </c>
      <c r="J19" s="20">
        <v>3</v>
      </c>
      <c r="K19" s="19">
        <v>17</v>
      </c>
      <c r="L19" s="20">
        <v>46</v>
      </c>
      <c r="M19" s="19">
        <v>0</v>
      </c>
      <c r="N19" s="20">
        <v>0</v>
      </c>
      <c r="O19" s="19">
        <v>96</v>
      </c>
      <c r="P19" s="20">
        <v>208</v>
      </c>
      <c r="Q19" s="19">
        <v>4</v>
      </c>
      <c r="R19" s="20">
        <v>6</v>
      </c>
      <c r="S19" s="19">
        <v>7</v>
      </c>
      <c r="T19" s="20">
        <v>5</v>
      </c>
      <c r="U19" s="19">
        <f t="shared" si="0"/>
        <v>145</v>
      </c>
      <c r="V19" s="20">
        <f t="shared" si="1"/>
        <v>282</v>
      </c>
      <c r="W19" s="22">
        <v>427</v>
      </c>
    </row>
    <row r="20" spans="1:23" x14ac:dyDescent="0.25">
      <c r="A20" s="210"/>
      <c r="B20" s="53" t="s">
        <v>231</v>
      </c>
      <c r="C20" s="19">
        <v>3</v>
      </c>
      <c r="D20" s="20">
        <v>3</v>
      </c>
      <c r="E20" s="19">
        <v>24</v>
      </c>
      <c r="F20" s="20">
        <v>29</v>
      </c>
      <c r="G20" s="19">
        <v>0</v>
      </c>
      <c r="H20" s="20">
        <v>0</v>
      </c>
      <c r="I20" s="19">
        <v>6</v>
      </c>
      <c r="J20" s="20">
        <v>17</v>
      </c>
      <c r="K20" s="19">
        <v>35</v>
      </c>
      <c r="L20" s="20">
        <v>76</v>
      </c>
      <c r="M20" s="19">
        <v>2</v>
      </c>
      <c r="N20" s="20">
        <v>1</v>
      </c>
      <c r="O20" s="19">
        <v>286</v>
      </c>
      <c r="P20" s="20">
        <v>432</v>
      </c>
      <c r="Q20" s="19">
        <v>14</v>
      </c>
      <c r="R20" s="20">
        <v>7</v>
      </c>
      <c r="S20" s="19">
        <v>9</v>
      </c>
      <c r="T20" s="20">
        <v>15</v>
      </c>
      <c r="U20" s="35">
        <f t="shared" si="0"/>
        <v>379</v>
      </c>
      <c r="V20" s="36">
        <f t="shared" si="1"/>
        <v>580</v>
      </c>
      <c r="W20" s="22">
        <v>959</v>
      </c>
    </row>
    <row r="21" spans="1:23" x14ac:dyDescent="0.25">
      <c r="A21" s="211"/>
      <c r="B21" s="54" t="s">
        <v>232</v>
      </c>
      <c r="C21" s="50">
        <v>1</v>
      </c>
      <c r="D21" s="51">
        <v>0</v>
      </c>
      <c r="E21" s="50">
        <v>1</v>
      </c>
      <c r="F21" s="51">
        <v>3</v>
      </c>
      <c r="G21" s="50">
        <v>0</v>
      </c>
      <c r="H21" s="51">
        <v>1</v>
      </c>
      <c r="I21" s="50">
        <v>1</v>
      </c>
      <c r="J21" s="51">
        <v>2</v>
      </c>
      <c r="K21" s="50">
        <v>1</v>
      </c>
      <c r="L21" s="51">
        <v>1</v>
      </c>
      <c r="M21" s="50">
        <v>0</v>
      </c>
      <c r="N21" s="51">
        <v>0</v>
      </c>
      <c r="O21" s="50">
        <v>18</v>
      </c>
      <c r="P21" s="51">
        <v>12</v>
      </c>
      <c r="Q21" s="50">
        <v>1</v>
      </c>
      <c r="R21" s="51">
        <v>1</v>
      </c>
      <c r="S21" s="50">
        <v>1</v>
      </c>
      <c r="T21" s="51">
        <v>1</v>
      </c>
      <c r="U21" s="29">
        <f t="shared" si="0"/>
        <v>24</v>
      </c>
      <c r="V21" s="30">
        <f t="shared" si="1"/>
        <v>21</v>
      </c>
      <c r="W21" s="59">
        <v>45</v>
      </c>
    </row>
    <row r="22" spans="1:23" x14ac:dyDescent="0.25">
      <c r="A22" s="213" t="s">
        <v>236</v>
      </c>
      <c r="B22" s="214"/>
      <c r="C22" s="60">
        <f>C23+C32</f>
        <v>118</v>
      </c>
      <c r="D22" s="61">
        <f t="shared" ref="D22:W22" si="5">D23+D32</f>
        <v>91</v>
      </c>
      <c r="E22" s="60">
        <f t="shared" si="5"/>
        <v>37</v>
      </c>
      <c r="F22" s="61">
        <f t="shared" si="5"/>
        <v>80</v>
      </c>
      <c r="G22" s="60">
        <f t="shared" si="5"/>
        <v>2</v>
      </c>
      <c r="H22" s="61">
        <f t="shared" si="5"/>
        <v>1</v>
      </c>
      <c r="I22" s="60">
        <f t="shared" si="5"/>
        <v>42</v>
      </c>
      <c r="J22" s="61">
        <f t="shared" si="5"/>
        <v>54</v>
      </c>
      <c r="K22" s="60">
        <f t="shared" si="5"/>
        <v>94</v>
      </c>
      <c r="L22" s="61">
        <f t="shared" si="5"/>
        <v>207</v>
      </c>
      <c r="M22" s="60">
        <f t="shared" si="5"/>
        <v>1</v>
      </c>
      <c r="N22" s="61">
        <f t="shared" si="5"/>
        <v>3</v>
      </c>
      <c r="O22" s="60">
        <f t="shared" si="5"/>
        <v>736</v>
      </c>
      <c r="P22" s="61">
        <f t="shared" si="5"/>
        <v>1249</v>
      </c>
      <c r="Q22" s="60">
        <f t="shared" si="5"/>
        <v>15</v>
      </c>
      <c r="R22" s="61">
        <f t="shared" si="5"/>
        <v>42</v>
      </c>
      <c r="S22" s="60">
        <f t="shared" si="5"/>
        <v>54</v>
      </c>
      <c r="T22" s="61">
        <f t="shared" si="5"/>
        <v>92</v>
      </c>
      <c r="U22" s="60">
        <f t="shared" si="5"/>
        <v>1099</v>
      </c>
      <c r="V22" s="61">
        <f t="shared" si="5"/>
        <v>1819</v>
      </c>
      <c r="W22" s="62">
        <f t="shared" si="5"/>
        <v>2918</v>
      </c>
    </row>
    <row r="23" spans="1:23" x14ac:dyDescent="0.25">
      <c r="A23" s="215" t="s">
        <v>237</v>
      </c>
      <c r="B23" s="216"/>
      <c r="C23" s="63">
        <v>115</v>
      </c>
      <c r="D23" s="64">
        <v>86</v>
      </c>
      <c r="E23" s="63">
        <v>33</v>
      </c>
      <c r="F23" s="64">
        <v>68</v>
      </c>
      <c r="G23" s="63">
        <v>1</v>
      </c>
      <c r="H23" s="64">
        <v>1</v>
      </c>
      <c r="I23" s="63">
        <v>20</v>
      </c>
      <c r="J23" s="64">
        <v>29</v>
      </c>
      <c r="K23" s="63">
        <v>86</v>
      </c>
      <c r="L23" s="64">
        <v>186</v>
      </c>
      <c r="M23" s="63">
        <v>1</v>
      </c>
      <c r="N23" s="64">
        <v>3</v>
      </c>
      <c r="O23" s="63">
        <v>550</v>
      </c>
      <c r="P23" s="64">
        <v>1040</v>
      </c>
      <c r="Q23" s="63">
        <v>10</v>
      </c>
      <c r="R23" s="64">
        <v>33</v>
      </c>
      <c r="S23" s="63">
        <v>48</v>
      </c>
      <c r="T23" s="64">
        <v>83</v>
      </c>
      <c r="U23" s="63">
        <f t="shared" si="0"/>
        <v>864</v>
      </c>
      <c r="V23" s="64">
        <f t="shared" si="1"/>
        <v>1529</v>
      </c>
      <c r="W23" s="65">
        <v>2393</v>
      </c>
    </row>
    <row r="24" spans="1:23" x14ac:dyDescent="0.25">
      <c r="A24" s="66"/>
      <c r="B24" s="67" t="s">
        <v>238</v>
      </c>
      <c r="C24" s="50">
        <f>C27+C30</f>
        <v>19</v>
      </c>
      <c r="D24" s="51">
        <f t="shared" ref="D24:T25" si="6">D27+D30</f>
        <v>16</v>
      </c>
      <c r="E24" s="50">
        <f t="shared" si="6"/>
        <v>14</v>
      </c>
      <c r="F24" s="51">
        <f t="shared" si="6"/>
        <v>26</v>
      </c>
      <c r="G24" s="50">
        <f t="shared" si="6"/>
        <v>0</v>
      </c>
      <c r="H24" s="51">
        <f t="shared" si="6"/>
        <v>0</v>
      </c>
      <c r="I24" s="50">
        <f t="shared" si="6"/>
        <v>10</v>
      </c>
      <c r="J24" s="51">
        <f t="shared" si="6"/>
        <v>11</v>
      </c>
      <c r="K24" s="50">
        <f t="shared" si="6"/>
        <v>30</v>
      </c>
      <c r="L24" s="51">
        <f t="shared" si="6"/>
        <v>71</v>
      </c>
      <c r="M24" s="50">
        <f t="shared" si="6"/>
        <v>0</v>
      </c>
      <c r="N24" s="51">
        <f t="shared" si="6"/>
        <v>1</v>
      </c>
      <c r="O24" s="50">
        <f t="shared" si="6"/>
        <v>218</v>
      </c>
      <c r="P24" s="51">
        <f t="shared" si="6"/>
        <v>369</v>
      </c>
      <c r="Q24" s="50">
        <f t="shared" si="6"/>
        <v>5</v>
      </c>
      <c r="R24" s="51">
        <f t="shared" si="6"/>
        <v>15</v>
      </c>
      <c r="S24" s="50">
        <f t="shared" si="6"/>
        <v>13</v>
      </c>
      <c r="T24" s="51">
        <f t="shared" si="6"/>
        <v>32</v>
      </c>
      <c r="U24" s="50">
        <f t="shared" si="0"/>
        <v>309</v>
      </c>
      <c r="V24" s="51">
        <f t="shared" si="1"/>
        <v>541</v>
      </c>
      <c r="W24" s="59">
        <v>850</v>
      </c>
    </row>
    <row r="25" spans="1:23" x14ac:dyDescent="0.25">
      <c r="A25" s="68"/>
      <c r="B25" s="69" t="s">
        <v>239</v>
      </c>
      <c r="C25" s="35">
        <f>C28+C31</f>
        <v>96</v>
      </c>
      <c r="D25" s="36">
        <f t="shared" si="6"/>
        <v>70</v>
      </c>
      <c r="E25" s="35">
        <f t="shared" si="6"/>
        <v>19</v>
      </c>
      <c r="F25" s="36">
        <f t="shared" si="6"/>
        <v>42</v>
      </c>
      <c r="G25" s="35">
        <f t="shared" si="6"/>
        <v>1</v>
      </c>
      <c r="H25" s="36">
        <f t="shared" si="6"/>
        <v>1</v>
      </c>
      <c r="I25" s="35">
        <f t="shared" si="6"/>
        <v>10</v>
      </c>
      <c r="J25" s="36">
        <f t="shared" si="6"/>
        <v>18</v>
      </c>
      <c r="K25" s="35">
        <f t="shared" si="6"/>
        <v>56</v>
      </c>
      <c r="L25" s="36">
        <f t="shared" si="6"/>
        <v>115</v>
      </c>
      <c r="M25" s="35">
        <f t="shared" si="6"/>
        <v>1</v>
      </c>
      <c r="N25" s="36">
        <f t="shared" si="6"/>
        <v>2</v>
      </c>
      <c r="O25" s="35">
        <f t="shared" si="6"/>
        <v>332</v>
      </c>
      <c r="P25" s="36">
        <f t="shared" si="6"/>
        <v>671</v>
      </c>
      <c r="Q25" s="35">
        <f t="shared" si="6"/>
        <v>5</v>
      </c>
      <c r="R25" s="36">
        <f t="shared" si="6"/>
        <v>18</v>
      </c>
      <c r="S25" s="35">
        <f t="shared" si="6"/>
        <v>35</v>
      </c>
      <c r="T25" s="36">
        <f>T28+T31</f>
        <v>51</v>
      </c>
      <c r="U25" s="35">
        <f t="shared" si="0"/>
        <v>555</v>
      </c>
      <c r="V25" s="36">
        <f t="shared" si="1"/>
        <v>988</v>
      </c>
      <c r="W25" s="37">
        <v>1543</v>
      </c>
    </row>
    <row r="26" spans="1:23" x14ac:dyDescent="0.25">
      <c r="A26" s="70"/>
      <c r="B26" s="71" t="s">
        <v>240</v>
      </c>
      <c r="C26" s="55">
        <v>59</v>
      </c>
      <c r="D26" s="56">
        <v>38</v>
      </c>
      <c r="E26" s="55">
        <v>11</v>
      </c>
      <c r="F26" s="56">
        <v>25</v>
      </c>
      <c r="G26" s="55">
        <v>0</v>
      </c>
      <c r="H26" s="56">
        <v>1</v>
      </c>
      <c r="I26" s="55">
        <v>3</v>
      </c>
      <c r="J26" s="56">
        <v>8</v>
      </c>
      <c r="K26" s="55">
        <v>26</v>
      </c>
      <c r="L26" s="56">
        <v>66</v>
      </c>
      <c r="M26" s="55">
        <v>1</v>
      </c>
      <c r="N26" s="56">
        <v>0</v>
      </c>
      <c r="O26" s="55">
        <v>167</v>
      </c>
      <c r="P26" s="56">
        <v>330</v>
      </c>
      <c r="Q26" s="55">
        <v>5</v>
      </c>
      <c r="R26" s="56">
        <v>12</v>
      </c>
      <c r="S26" s="55">
        <v>3</v>
      </c>
      <c r="T26" s="56">
        <v>15</v>
      </c>
      <c r="U26" s="55">
        <f t="shared" si="0"/>
        <v>275</v>
      </c>
      <c r="V26" s="56">
        <f t="shared" si="1"/>
        <v>495</v>
      </c>
      <c r="W26" s="57">
        <v>770</v>
      </c>
    </row>
    <row r="27" spans="1:23" x14ac:dyDescent="0.25">
      <c r="A27" s="209" t="s">
        <v>226</v>
      </c>
      <c r="B27" s="49" t="s">
        <v>238</v>
      </c>
      <c r="C27" s="19">
        <v>12</v>
      </c>
      <c r="D27" s="20">
        <v>10</v>
      </c>
      <c r="E27" s="19">
        <v>6</v>
      </c>
      <c r="F27" s="20">
        <v>11</v>
      </c>
      <c r="G27" s="19">
        <v>0</v>
      </c>
      <c r="H27" s="20">
        <v>0</v>
      </c>
      <c r="I27" s="19">
        <v>2</v>
      </c>
      <c r="J27" s="20">
        <v>3</v>
      </c>
      <c r="K27" s="19">
        <v>9</v>
      </c>
      <c r="L27" s="20">
        <v>28</v>
      </c>
      <c r="M27" s="19">
        <v>0</v>
      </c>
      <c r="N27" s="20">
        <v>0</v>
      </c>
      <c r="O27" s="19">
        <v>92</v>
      </c>
      <c r="P27" s="20">
        <v>151</v>
      </c>
      <c r="Q27" s="19">
        <v>4</v>
      </c>
      <c r="R27" s="20">
        <v>8</v>
      </c>
      <c r="S27" s="19">
        <v>2</v>
      </c>
      <c r="T27" s="20">
        <v>5</v>
      </c>
      <c r="U27" s="19">
        <f t="shared" si="0"/>
        <v>127</v>
      </c>
      <c r="V27" s="20">
        <f t="shared" si="1"/>
        <v>216</v>
      </c>
      <c r="W27" s="22">
        <v>343</v>
      </c>
    </row>
    <row r="28" spans="1:23" x14ac:dyDescent="0.25">
      <c r="A28" s="210"/>
      <c r="B28" s="53" t="s">
        <v>239</v>
      </c>
      <c r="C28" s="19">
        <v>47</v>
      </c>
      <c r="D28" s="20">
        <v>28</v>
      </c>
      <c r="E28" s="19">
        <v>5</v>
      </c>
      <c r="F28" s="20">
        <v>14</v>
      </c>
      <c r="G28" s="19">
        <v>0</v>
      </c>
      <c r="H28" s="20">
        <v>1</v>
      </c>
      <c r="I28" s="19">
        <v>1</v>
      </c>
      <c r="J28" s="20">
        <v>5</v>
      </c>
      <c r="K28" s="19">
        <v>17</v>
      </c>
      <c r="L28" s="20">
        <v>38</v>
      </c>
      <c r="M28" s="19">
        <v>1</v>
      </c>
      <c r="N28" s="20">
        <v>0</v>
      </c>
      <c r="O28" s="19">
        <v>75</v>
      </c>
      <c r="P28" s="20">
        <v>179</v>
      </c>
      <c r="Q28" s="19">
        <v>1</v>
      </c>
      <c r="R28" s="20">
        <v>4</v>
      </c>
      <c r="S28" s="19">
        <v>1</v>
      </c>
      <c r="T28" s="20">
        <v>10</v>
      </c>
      <c r="U28" s="19">
        <f t="shared" si="0"/>
        <v>148</v>
      </c>
      <c r="V28" s="20">
        <f t="shared" si="1"/>
        <v>279</v>
      </c>
      <c r="W28" s="22">
        <v>427</v>
      </c>
    </row>
    <row r="29" spans="1:23" x14ac:dyDescent="0.25">
      <c r="A29" s="70"/>
      <c r="B29" s="71" t="s">
        <v>241</v>
      </c>
      <c r="C29" s="55">
        <v>56</v>
      </c>
      <c r="D29" s="56">
        <v>48</v>
      </c>
      <c r="E29" s="55">
        <v>22</v>
      </c>
      <c r="F29" s="56">
        <v>43</v>
      </c>
      <c r="G29" s="55">
        <v>1</v>
      </c>
      <c r="H29" s="56">
        <v>0</v>
      </c>
      <c r="I29" s="55">
        <v>17</v>
      </c>
      <c r="J29" s="56">
        <v>21</v>
      </c>
      <c r="K29" s="55">
        <v>60</v>
      </c>
      <c r="L29" s="56">
        <v>120</v>
      </c>
      <c r="M29" s="55">
        <v>0</v>
      </c>
      <c r="N29" s="56">
        <v>3</v>
      </c>
      <c r="O29" s="55">
        <v>383</v>
      </c>
      <c r="P29" s="56">
        <v>710</v>
      </c>
      <c r="Q29" s="55">
        <v>5</v>
      </c>
      <c r="R29" s="56">
        <v>21</v>
      </c>
      <c r="S29" s="55">
        <v>45</v>
      </c>
      <c r="T29" s="56">
        <v>68</v>
      </c>
      <c r="U29" s="55">
        <f t="shared" si="0"/>
        <v>589</v>
      </c>
      <c r="V29" s="56">
        <f t="shared" si="1"/>
        <v>1034</v>
      </c>
      <c r="W29" s="57">
        <v>1623</v>
      </c>
    </row>
    <row r="30" spans="1:23" x14ac:dyDescent="0.25">
      <c r="A30" s="209" t="s">
        <v>235</v>
      </c>
      <c r="B30" s="72" t="s">
        <v>242</v>
      </c>
      <c r="C30" s="19">
        <v>7</v>
      </c>
      <c r="D30" s="20">
        <v>6</v>
      </c>
      <c r="E30" s="19">
        <v>8</v>
      </c>
      <c r="F30" s="20">
        <v>15</v>
      </c>
      <c r="G30" s="19">
        <v>0</v>
      </c>
      <c r="H30" s="20">
        <v>0</v>
      </c>
      <c r="I30" s="19">
        <v>8</v>
      </c>
      <c r="J30" s="20">
        <v>8</v>
      </c>
      <c r="K30" s="19">
        <v>21</v>
      </c>
      <c r="L30" s="20">
        <v>43</v>
      </c>
      <c r="M30" s="19">
        <v>0</v>
      </c>
      <c r="N30" s="20">
        <v>1</v>
      </c>
      <c r="O30" s="19">
        <v>126</v>
      </c>
      <c r="P30" s="20">
        <v>218</v>
      </c>
      <c r="Q30" s="19">
        <v>1</v>
      </c>
      <c r="R30" s="20">
        <v>7</v>
      </c>
      <c r="S30" s="19">
        <v>11</v>
      </c>
      <c r="T30" s="20">
        <v>27</v>
      </c>
      <c r="U30" s="19">
        <f t="shared" si="0"/>
        <v>182</v>
      </c>
      <c r="V30" s="20">
        <f t="shared" si="1"/>
        <v>325</v>
      </c>
      <c r="W30" s="22">
        <v>507</v>
      </c>
    </row>
    <row r="31" spans="1:23" x14ac:dyDescent="0.25">
      <c r="A31" s="211"/>
      <c r="B31" s="73" t="s">
        <v>243</v>
      </c>
      <c r="C31" s="19">
        <v>49</v>
      </c>
      <c r="D31" s="20">
        <v>42</v>
      </c>
      <c r="E31" s="19">
        <v>14</v>
      </c>
      <c r="F31" s="20">
        <v>28</v>
      </c>
      <c r="G31" s="19">
        <v>1</v>
      </c>
      <c r="H31" s="20">
        <v>0</v>
      </c>
      <c r="I31" s="19">
        <v>9</v>
      </c>
      <c r="J31" s="20">
        <v>13</v>
      </c>
      <c r="K31" s="19">
        <v>39</v>
      </c>
      <c r="L31" s="20">
        <v>77</v>
      </c>
      <c r="M31" s="19">
        <v>0</v>
      </c>
      <c r="N31" s="20">
        <v>2</v>
      </c>
      <c r="O31" s="19">
        <v>257</v>
      </c>
      <c r="P31" s="20">
        <v>492</v>
      </c>
      <c r="Q31" s="19">
        <v>4</v>
      </c>
      <c r="R31" s="20">
        <v>14</v>
      </c>
      <c r="S31" s="19">
        <v>34</v>
      </c>
      <c r="T31" s="20">
        <v>41</v>
      </c>
      <c r="U31" s="35">
        <f t="shared" si="0"/>
        <v>407</v>
      </c>
      <c r="V31" s="36">
        <f t="shared" si="1"/>
        <v>709</v>
      </c>
      <c r="W31" s="22">
        <v>1116</v>
      </c>
    </row>
    <row r="32" spans="1:23" x14ac:dyDescent="0.25">
      <c r="A32" s="215" t="s">
        <v>244</v>
      </c>
      <c r="B32" s="216"/>
      <c r="C32" s="63">
        <v>3</v>
      </c>
      <c r="D32" s="64">
        <v>5</v>
      </c>
      <c r="E32" s="63">
        <v>4</v>
      </c>
      <c r="F32" s="64">
        <v>12</v>
      </c>
      <c r="G32" s="63">
        <v>1</v>
      </c>
      <c r="H32" s="64">
        <v>0</v>
      </c>
      <c r="I32" s="63">
        <v>22</v>
      </c>
      <c r="J32" s="64">
        <v>25</v>
      </c>
      <c r="K32" s="63">
        <v>8</v>
      </c>
      <c r="L32" s="64">
        <v>21</v>
      </c>
      <c r="M32" s="63">
        <v>0</v>
      </c>
      <c r="N32" s="64">
        <v>0</v>
      </c>
      <c r="O32" s="63">
        <v>186</v>
      </c>
      <c r="P32" s="64">
        <v>209</v>
      </c>
      <c r="Q32" s="63">
        <v>5</v>
      </c>
      <c r="R32" s="64">
        <v>9</v>
      </c>
      <c r="S32" s="63">
        <v>6</v>
      </c>
      <c r="T32" s="64">
        <v>9</v>
      </c>
      <c r="U32" s="63">
        <f t="shared" si="0"/>
        <v>235</v>
      </c>
      <c r="V32" s="64">
        <f t="shared" si="1"/>
        <v>290</v>
      </c>
      <c r="W32" s="65">
        <v>525</v>
      </c>
    </row>
    <row r="33" spans="1:23" x14ac:dyDescent="0.25">
      <c r="A33" s="74"/>
      <c r="B33" s="75" t="s">
        <v>245</v>
      </c>
      <c r="C33" s="50">
        <f>C36+C39</f>
        <v>3</v>
      </c>
      <c r="D33" s="76">
        <f t="shared" ref="D33:T34" si="7">D36+D39</f>
        <v>4</v>
      </c>
      <c r="E33" s="50">
        <f t="shared" si="7"/>
        <v>3</v>
      </c>
      <c r="F33" s="76">
        <f t="shared" si="7"/>
        <v>5</v>
      </c>
      <c r="G33" s="50">
        <f t="shared" si="7"/>
        <v>1</v>
      </c>
      <c r="H33" s="76">
        <f t="shared" si="7"/>
        <v>0</v>
      </c>
      <c r="I33" s="50">
        <f t="shared" si="7"/>
        <v>13</v>
      </c>
      <c r="J33" s="76">
        <f t="shared" si="7"/>
        <v>12</v>
      </c>
      <c r="K33" s="50">
        <f t="shared" si="7"/>
        <v>3</v>
      </c>
      <c r="L33" s="76">
        <f t="shared" si="7"/>
        <v>6</v>
      </c>
      <c r="M33" s="50">
        <f t="shared" si="7"/>
        <v>0</v>
      </c>
      <c r="N33" s="76">
        <f t="shared" si="7"/>
        <v>0</v>
      </c>
      <c r="O33" s="50">
        <f t="shared" si="7"/>
        <v>77</v>
      </c>
      <c r="P33" s="76">
        <f t="shared" si="7"/>
        <v>67</v>
      </c>
      <c r="Q33" s="50">
        <f t="shared" si="7"/>
        <v>3</v>
      </c>
      <c r="R33" s="76">
        <f t="shared" si="7"/>
        <v>1</v>
      </c>
      <c r="S33" s="50">
        <f t="shared" si="7"/>
        <v>5</v>
      </c>
      <c r="T33" s="76">
        <f t="shared" si="7"/>
        <v>8</v>
      </c>
      <c r="U33" s="50">
        <f t="shared" si="0"/>
        <v>108</v>
      </c>
      <c r="V33" s="51">
        <f t="shared" si="1"/>
        <v>103</v>
      </c>
      <c r="W33" s="59">
        <v>211</v>
      </c>
    </row>
    <row r="34" spans="1:23" x14ac:dyDescent="0.25">
      <c r="A34" s="77"/>
      <c r="B34" s="78" t="s">
        <v>246</v>
      </c>
      <c r="C34" s="35">
        <f>C37+C40</f>
        <v>0</v>
      </c>
      <c r="D34" s="79">
        <f t="shared" si="7"/>
        <v>1</v>
      </c>
      <c r="E34" s="35">
        <f t="shared" si="7"/>
        <v>1</v>
      </c>
      <c r="F34" s="79">
        <f t="shared" si="7"/>
        <v>7</v>
      </c>
      <c r="G34" s="35">
        <f t="shared" si="7"/>
        <v>0</v>
      </c>
      <c r="H34" s="79">
        <f t="shared" si="7"/>
        <v>0</v>
      </c>
      <c r="I34" s="35">
        <f t="shared" si="7"/>
        <v>9</v>
      </c>
      <c r="J34" s="79">
        <f t="shared" si="7"/>
        <v>13</v>
      </c>
      <c r="K34" s="35">
        <f t="shared" si="7"/>
        <v>5</v>
      </c>
      <c r="L34" s="79">
        <f t="shared" si="7"/>
        <v>15</v>
      </c>
      <c r="M34" s="35">
        <f t="shared" si="7"/>
        <v>0</v>
      </c>
      <c r="N34" s="79">
        <f t="shared" si="7"/>
        <v>0</v>
      </c>
      <c r="O34" s="35">
        <f t="shared" si="7"/>
        <v>109</v>
      </c>
      <c r="P34" s="79">
        <f t="shared" si="7"/>
        <v>142</v>
      </c>
      <c r="Q34" s="35">
        <f t="shared" si="7"/>
        <v>2</v>
      </c>
      <c r="R34" s="79">
        <f t="shared" si="7"/>
        <v>8</v>
      </c>
      <c r="S34" s="35">
        <f t="shared" si="7"/>
        <v>1</v>
      </c>
      <c r="T34" s="79">
        <f t="shared" si="7"/>
        <v>1</v>
      </c>
      <c r="U34" s="35">
        <f t="shared" si="0"/>
        <v>127</v>
      </c>
      <c r="V34" s="79">
        <f t="shared" si="1"/>
        <v>187</v>
      </c>
      <c r="W34" s="37">
        <v>314</v>
      </c>
    </row>
    <row r="35" spans="1:23" x14ac:dyDescent="0.25">
      <c r="A35" s="80"/>
      <c r="B35" s="172" t="s">
        <v>247</v>
      </c>
      <c r="C35" s="44">
        <f>C36+C37</f>
        <v>0</v>
      </c>
      <c r="D35" s="45">
        <f t="shared" ref="D35:T35" si="8">D36+D37</f>
        <v>0</v>
      </c>
      <c r="E35" s="44">
        <f t="shared" si="8"/>
        <v>1</v>
      </c>
      <c r="F35" s="45">
        <f t="shared" si="8"/>
        <v>6</v>
      </c>
      <c r="G35" s="44">
        <f t="shared" si="8"/>
        <v>0</v>
      </c>
      <c r="H35" s="45">
        <f t="shared" si="8"/>
        <v>0</v>
      </c>
      <c r="I35" s="44">
        <f t="shared" si="8"/>
        <v>5</v>
      </c>
      <c r="J35" s="45">
        <f t="shared" si="8"/>
        <v>5</v>
      </c>
      <c r="K35" s="44">
        <f t="shared" si="8"/>
        <v>3</v>
      </c>
      <c r="L35" s="45">
        <f t="shared" si="8"/>
        <v>5</v>
      </c>
      <c r="M35" s="44">
        <f t="shared" si="8"/>
        <v>0</v>
      </c>
      <c r="N35" s="45">
        <f t="shared" si="8"/>
        <v>0</v>
      </c>
      <c r="O35" s="44">
        <f t="shared" si="8"/>
        <v>41</v>
      </c>
      <c r="P35" s="45">
        <f t="shared" si="8"/>
        <v>55</v>
      </c>
      <c r="Q35" s="44">
        <f t="shared" si="8"/>
        <v>2</v>
      </c>
      <c r="R35" s="45">
        <f t="shared" si="8"/>
        <v>0</v>
      </c>
      <c r="S35" s="44">
        <f t="shared" si="8"/>
        <v>0</v>
      </c>
      <c r="T35" s="45">
        <f t="shared" si="8"/>
        <v>2</v>
      </c>
      <c r="U35" s="44">
        <f t="shared" si="0"/>
        <v>52</v>
      </c>
      <c r="V35" s="45">
        <f t="shared" si="1"/>
        <v>73</v>
      </c>
      <c r="W35" s="46">
        <v>125</v>
      </c>
    </row>
    <row r="36" spans="1:23" x14ac:dyDescent="0.25">
      <c r="A36" s="66"/>
      <c r="B36" s="75" t="s">
        <v>245</v>
      </c>
      <c r="C36" s="19">
        <v>0</v>
      </c>
      <c r="D36" s="20">
        <v>0</v>
      </c>
      <c r="E36" s="19">
        <v>0</v>
      </c>
      <c r="F36" s="20">
        <v>4</v>
      </c>
      <c r="G36" s="19">
        <v>0</v>
      </c>
      <c r="H36" s="20">
        <v>0</v>
      </c>
      <c r="I36" s="19">
        <v>3</v>
      </c>
      <c r="J36" s="20">
        <v>1</v>
      </c>
      <c r="K36" s="19">
        <v>1</v>
      </c>
      <c r="L36" s="20">
        <v>2</v>
      </c>
      <c r="M36" s="19">
        <v>0</v>
      </c>
      <c r="N36" s="20">
        <v>0</v>
      </c>
      <c r="O36" s="19">
        <v>17</v>
      </c>
      <c r="P36" s="20">
        <v>18</v>
      </c>
      <c r="Q36" s="19">
        <v>2</v>
      </c>
      <c r="R36" s="20">
        <v>0</v>
      </c>
      <c r="S36" s="19">
        <v>0</v>
      </c>
      <c r="T36" s="20">
        <v>2</v>
      </c>
      <c r="U36" s="19">
        <f t="shared" si="0"/>
        <v>23</v>
      </c>
      <c r="V36" s="20">
        <f t="shared" si="1"/>
        <v>27</v>
      </c>
      <c r="W36" s="22">
        <v>50</v>
      </c>
    </row>
    <row r="37" spans="1:23" x14ac:dyDescent="0.25">
      <c r="A37" s="68"/>
      <c r="B37" s="78" t="s">
        <v>246</v>
      </c>
      <c r="C37" s="19">
        <v>0</v>
      </c>
      <c r="D37" s="20">
        <v>0</v>
      </c>
      <c r="E37" s="19">
        <v>1</v>
      </c>
      <c r="F37" s="20">
        <v>2</v>
      </c>
      <c r="G37" s="19">
        <v>0</v>
      </c>
      <c r="H37" s="20">
        <v>0</v>
      </c>
      <c r="I37" s="19">
        <v>2</v>
      </c>
      <c r="J37" s="20">
        <v>4</v>
      </c>
      <c r="K37" s="19">
        <v>2</v>
      </c>
      <c r="L37" s="20">
        <v>3</v>
      </c>
      <c r="M37" s="19">
        <v>0</v>
      </c>
      <c r="N37" s="20">
        <v>0</v>
      </c>
      <c r="O37" s="19">
        <v>24</v>
      </c>
      <c r="P37" s="20">
        <v>37</v>
      </c>
      <c r="Q37" s="19">
        <v>0</v>
      </c>
      <c r="R37" s="20">
        <v>0</v>
      </c>
      <c r="S37" s="19">
        <v>0</v>
      </c>
      <c r="T37" s="20">
        <v>0</v>
      </c>
      <c r="U37" s="19">
        <f t="shared" si="0"/>
        <v>29</v>
      </c>
      <c r="V37" s="20">
        <f t="shared" si="1"/>
        <v>46</v>
      </c>
      <c r="W37" s="22">
        <v>75</v>
      </c>
    </row>
    <row r="38" spans="1:23" x14ac:dyDescent="0.25">
      <c r="A38" s="81"/>
      <c r="B38" s="173" t="s">
        <v>248</v>
      </c>
      <c r="C38" s="44">
        <f>C39+C40</f>
        <v>3</v>
      </c>
      <c r="D38" s="45">
        <f t="shared" ref="D38:T38" si="9">D39+D40</f>
        <v>5</v>
      </c>
      <c r="E38" s="44">
        <f t="shared" si="9"/>
        <v>3</v>
      </c>
      <c r="F38" s="45">
        <f t="shared" si="9"/>
        <v>6</v>
      </c>
      <c r="G38" s="44">
        <f t="shared" si="9"/>
        <v>1</v>
      </c>
      <c r="H38" s="45">
        <f t="shared" si="9"/>
        <v>0</v>
      </c>
      <c r="I38" s="44">
        <f t="shared" si="9"/>
        <v>17</v>
      </c>
      <c r="J38" s="45">
        <f t="shared" si="9"/>
        <v>20</v>
      </c>
      <c r="K38" s="44">
        <f t="shared" si="9"/>
        <v>5</v>
      </c>
      <c r="L38" s="45">
        <f t="shared" si="9"/>
        <v>16</v>
      </c>
      <c r="M38" s="44">
        <f t="shared" si="9"/>
        <v>0</v>
      </c>
      <c r="N38" s="45">
        <f t="shared" si="9"/>
        <v>0</v>
      </c>
      <c r="O38" s="44">
        <f t="shared" si="9"/>
        <v>145</v>
      </c>
      <c r="P38" s="45">
        <f t="shared" si="9"/>
        <v>154</v>
      </c>
      <c r="Q38" s="44">
        <f t="shared" si="9"/>
        <v>3</v>
      </c>
      <c r="R38" s="45">
        <f t="shared" si="9"/>
        <v>9</v>
      </c>
      <c r="S38" s="44">
        <f t="shared" si="9"/>
        <v>6</v>
      </c>
      <c r="T38" s="45">
        <f t="shared" si="9"/>
        <v>7</v>
      </c>
      <c r="U38" s="44">
        <f t="shared" si="0"/>
        <v>183</v>
      </c>
      <c r="V38" s="45">
        <f t="shared" si="1"/>
        <v>217</v>
      </c>
      <c r="W38" s="46">
        <v>400</v>
      </c>
    </row>
    <row r="39" spans="1:23" x14ac:dyDescent="0.25">
      <c r="A39" s="201"/>
      <c r="B39" s="75" t="s">
        <v>245</v>
      </c>
      <c r="C39" s="19">
        <v>3</v>
      </c>
      <c r="D39" s="20">
        <v>4</v>
      </c>
      <c r="E39" s="19">
        <v>3</v>
      </c>
      <c r="F39" s="20">
        <v>1</v>
      </c>
      <c r="G39" s="19">
        <v>1</v>
      </c>
      <c r="H39" s="20">
        <v>0</v>
      </c>
      <c r="I39" s="19">
        <v>10</v>
      </c>
      <c r="J39" s="20">
        <v>11</v>
      </c>
      <c r="K39" s="19">
        <v>2</v>
      </c>
      <c r="L39" s="20">
        <v>4</v>
      </c>
      <c r="M39" s="19">
        <v>0</v>
      </c>
      <c r="N39" s="20">
        <v>0</v>
      </c>
      <c r="O39" s="19">
        <v>60</v>
      </c>
      <c r="P39" s="20">
        <v>49</v>
      </c>
      <c r="Q39" s="19">
        <v>1</v>
      </c>
      <c r="R39" s="20">
        <v>1</v>
      </c>
      <c r="S39" s="19">
        <v>5</v>
      </c>
      <c r="T39" s="20">
        <v>6</v>
      </c>
      <c r="U39" s="19">
        <f t="shared" si="0"/>
        <v>85</v>
      </c>
      <c r="V39" s="20">
        <f t="shared" si="1"/>
        <v>76</v>
      </c>
      <c r="W39" s="22">
        <v>161</v>
      </c>
    </row>
    <row r="40" spans="1:23" x14ac:dyDescent="0.25">
      <c r="A40" s="202"/>
      <c r="B40" s="78" t="s">
        <v>246</v>
      </c>
      <c r="C40" s="35">
        <v>0</v>
      </c>
      <c r="D40" s="36">
        <v>1</v>
      </c>
      <c r="E40" s="35">
        <v>0</v>
      </c>
      <c r="F40" s="36">
        <v>5</v>
      </c>
      <c r="G40" s="35">
        <v>0</v>
      </c>
      <c r="H40" s="36">
        <v>0</v>
      </c>
      <c r="I40" s="35">
        <v>7</v>
      </c>
      <c r="J40" s="36">
        <v>9</v>
      </c>
      <c r="K40" s="35">
        <v>3</v>
      </c>
      <c r="L40" s="36">
        <v>12</v>
      </c>
      <c r="M40" s="35">
        <v>0</v>
      </c>
      <c r="N40" s="36">
        <v>0</v>
      </c>
      <c r="O40" s="35">
        <v>85</v>
      </c>
      <c r="P40" s="36">
        <v>105</v>
      </c>
      <c r="Q40" s="35">
        <v>2</v>
      </c>
      <c r="R40" s="36">
        <v>8</v>
      </c>
      <c r="S40" s="35">
        <v>1</v>
      </c>
      <c r="T40" s="36">
        <v>1</v>
      </c>
      <c r="U40" s="35">
        <f t="shared" si="0"/>
        <v>98</v>
      </c>
      <c r="V40" s="36">
        <f t="shared" si="1"/>
        <v>141</v>
      </c>
      <c r="W40" s="37">
        <v>239</v>
      </c>
    </row>
    <row r="41" spans="1:23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</row>
    <row r="42" spans="1:23" x14ac:dyDescent="0.25">
      <c r="A42" s="83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</row>
  </sheetData>
  <mergeCells count="24">
    <mergeCell ref="I1:J1"/>
    <mergeCell ref="K1:L1"/>
    <mergeCell ref="A3:B3"/>
    <mergeCell ref="A1:B2"/>
    <mergeCell ref="C1:D1"/>
    <mergeCell ref="E1:F1"/>
    <mergeCell ref="G1:H1"/>
    <mergeCell ref="M1:N1"/>
    <mergeCell ref="O1:P1"/>
    <mergeCell ref="Q1:R1"/>
    <mergeCell ref="S1:T1"/>
    <mergeCell ref="U1:W1"/>
    <mergeCell ref="A39:A40"/>
    <mergeCell ref="A4:B4"/>
    <mergeCell ref="A5:B5"/>
    <mergeCell ref="A6:B6"/>
    <mergeCell ref="A8:A13"/>
    <mergeCell ref="A14:B14"/>
    <mergeCell ref="A16:A21"/>
    <mergeCell ref="A22:B22"/>
    <mergeCell ref="A23:B23"/>
    <mergeCell ref="A27:A28"/>
    <mergeCell ref="A30:A31"/>
    <mergeCell ref="A32:B32"/>
  </mergeCells>
  <pageMargins left="0.25" right="0.25" top="0.75" bottom="0.75" header="0.3" footer="0.3"/>
  <pageSetup scale="54" fitToHeight="0" orientation="landscape" horizontalDpi="1200" verticalDpi="1200" r:id="rId1"/>
  <headerFooter>
    <oddHeader>&amp;C&amp;"Cambria,Bold"&amp;12&amp;KC00000Southern Illinois University Edwardsville
Fall 2020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9479E-21F9-458C-9653-6A009EEDB9C2}">
  <sheetPr>
    <pageSetUpPr fitToPage="1"/>
  </sheetPr>
  <dimension ref="A1:V9"/>
  <sheetViews>
    <sheetView zoomScaleNormal="100" workbookViewId="0">
      <selection activeCell="E12" sqref="E12"/>
    </sheetView>
  </sheetViews>
  <sheetFormatPr defaultRowHeight="15" x14ac:dyDescent="0.25"/>
  <cols>
    <col min="1" max="1" width="25.85546875" customWidth="1"/>
  </cols>
  <sheetData>
    <row r="1" spans="1:22" ht="31.5" customHeight="1" x14ac:dyDescent="0.25">
      <c r="A1" s="223" t="s">
        <v>555</v>
      </c>
      <c r="B1" s="189" t="s">
        <v>23</v>
      </c>
      <c r="C1" s="190"/>
      <c r="D1" s="191" t="s">
        <v>21</v>
      </c>
      <c r="E1" s="192"/>
      <c r="F1" s="191" t="s">
        <v>14</v>
      </c>
      <c r="G1" s="192"/>
      <c r="H1" s="189" t="s">
        <v>15</v>
      </c>
      <c r="I1" s="190"/>
      <c r="J1" s="191" t="s">
        <v>24</v>
      </c>
      <c r="K1" s="192"/>
      <c r="L1" s="191" t="s">
        <v>17</v>
      </c>
      <c r="M1" s="192"/>
      <c r="N1" s="189" t="s">
        <v>18</v>
      </c>
      <c r="O1" s="190"/>
      <c r="P1" s="191" t="s">
        <v>22</v>
      </c>
      <c r="Q1" s="192"/>
      <c r="R1" s="189" t="s">
        <v>25</v>
      </c>
      <c r="S1" s="190"/>
      <c r="T1" s="189" t="s">
        <v>220</v>
      </c>
      <c r="U1" s="194"/>
      <c r="V1" s="190"/>
    </row>
    <row r="2" spans="1:22" x14ac:dyDescent="0.25">
      <c r="A2" s="224"/>
      <c r="B2" s="14" t="s">
        <v>19</v>
      </c>
      <c r="C2" s="15" t="s">
        <v>20</v>
      </c>
      <c r="D2" s="14" t="s">
        <v>19</v>
      </c>
      <c r="E2" s="14" t="s">
        <v>20</v>
      </c>
      <c r="F2" s="13" t="s">
        <v>19</v>
      </c>
      <c r="G2" s="15" t="s">
        <v>20</v>
      </c>
      <c r="H2" s="14" t="s">
        <v>19</v>
      </c>
      <c r="I2" s="14" t="s">
        <v>20</v>
      </c>
      <c r="J2" s="13" t="s">
        <v>19</v>
      </c>
      <c r="K2" s="15" t="s">
        <v>20</v>
      </c>
      <c r="L2" s="14" t="s">
        <v>19</v>
      </c>
      <c r="M2" s="14" t="s">
        <v>20</v>
      </c>
      <c r="N2" s="13" t="s">
        <v>19</v>
      </c>
      <c r="O2" s="15" t="s">
        <v>20</v>
      </c>
      <c r="P2" s="14" t="s">
        <v>19</v>
      </c>
      <c r="Q2" s="14" t="s">
        <v>20</v>
      </c>
      <c r="R2" s="13" t="s">
        <v>19</v>
      </c>
      <c r="S2" s="15" t="s">
        <v>20</v>
      </c>
      <c r="T2" s="14" t="s">
        <v>19</v>
      </c>
      <c r="U2" s="15" t="s">
        <v>20</v>
      </c>
      <c r="V2" s="86" t="s">
        <v>30</v>
      </c>
    </row>
    <row r="3" spans="1:22" x14ac:dyDescent="0.25">
      <c r="A3" s="87" t="s">
        <v>249</v>
      </c>
      <c r="B3" s="88">
        <f>SUM(B4:B5)</f>
        <v>124</v>
      </c>
      <c r="C3" s="89">
        <f t="shared" ref="C3:V3" si="0">SUM(C4:C5)</f>
        <v>91</v>
      </c>
      <c r="D3" s="88">
        <f t="shared" si="0"/>
        <v>175</v>
      </c>
      <c r="E3" s="90">
        <f t="shared" si="0"/>
        <v>165</v>
      </c>
      <c r="F3" s="89">
        <f t="shared" si="0"/>
        <v>6</v>
      </c>
      <c r="G3" s="89">
        <f t="shared" si="0"/>
        <v>7</v>
      </c>
      <c r="H3" s="88">
        <f t="shared" si="0"/>
        <v>105</v>
      </c>
      <c r="I3" s="90">
        <f t="shared" si="0"/>
        <v>119</v>
      </c>
      <c r="J3" s="89">
        <f t="shared" si="0"/>
        <v>330</v>
      </c>
      <c r="K3" s="89">
        <f t="shared" si="0"/>
        <v>514</v>
      </c>
      <c r="L3" s="88">
        <f t="shared" si="0"/>
        <v>7</v>
      </c>
      <c r="M3" s="90">
        <f t="shared" si="0"/>
        <v>3</v>
      </c>
      <c r="N3" s="89">
        <f t="shared" si="0"/>
        <v>2661</v>
      </c>
      <c r="O3" s="89">
        <f t="shared" si="0"/>
        <v>2742</v>
      </c>
      <c r="P3" s="88">
        <f t="shared" si="0"/>
        <v>114</v>
      </c>
      <c r="Q3" s="90">
        <f t="shared" si="0"/>
        <v>161</v>
      </c>
      <c r="R3" s="89">
        <f t="shared" si="0"/>
        <v>60</v>
      </c>
      <c r="S3" s="89">
        <f t="shared" si="0"/>
        <v>60</v>
      </c>
      <c r="T3" s="88">
        <f>SUMIF($B$2:$S$2,"Men",$B3:$S3)</f>
        <v>3582</v>
      </c>
      <c r="U3" s="89">
        <f>SUMIF($B$2:$S$2,"Women",$B3:$S3)</f>
        <v>3862</v>
      </c>
      <c r="V3" s="159">
        <f t="shared" si="0"/>
        <v>7444</v>
      </c>
    </row>
    <row r="4" spans="1:22" x14ac:dyDescent="0.25">
      <c r="A4" s="49" t="s">
        <v>250</v>
      </c>
      <c r="B4" s="20">
        <v>3</v>
      </c>
      <c r="C4" s="20">
        <v>4</v>
      </c>
      <c r="D4" s="19">
        <v>3</v>
      </c>
      <c r="E4" s="92">
        <v>5</v>
      </c>
      <c r="F4" s="20">
        <v>1</v>
      </c>
      <c r="G4" s="20">
        <v>0</v>
      </c>
      <c r="H4" s="19">
        <v>13</v>
      </c>
      <c r="I4" s="92">
        <v>13</v>
      </c>
      <c r="J4" s="20">
        <v>3</v>
      </c>
      <c r="K4" s="20">
        <v>6</v>
      </c>
      <c r="L4" s="19">
        <v>0</v>
      </c>
      <c r="M4" s="92">
        <v>0</v>
      </c>
      <c r="N4" s="20">
        <v>77</v>
      </c>
      <c r="O4" s="20">
        <v>67</v>
      </c>
      <c r="P4" s="19">
        <v>3</v>
      </c>
      <c r="Q4" s="92">
        <v>1</v>
      </c>
      <c r="R4" s="20">
        <v>5</v>
      </c>
      <c r="S4" s="20">
        <v>9</v>
      </c>
      <c r="T4" s="157">
        <f t="shared" ref="T4:T9" si="1">SUMIF($B$2:$S$2,"Men",$B4:$S4)</f>
        <v>108</v>
      </c>
      <c r="U4" s="91">
        <f t="shared" ref="U4:U9" si="2">SUMIF($B$2:$S$2,"Women",$B4:$S4)</f>
        <v>105</v>
      </c>
      <c r="V4" s="22">
        <v>213</v>
      </c>
    </row>
    <row r="5" spans="1:22" x14ac:dyDescent="0.25">
      <c r="A5" s="53" t="s">
        <v>251</v>
      </c>
      <c r="B5" s="20">
        <v>121</v>
      </c>
      <c r="C5" s="20">
        <v>87</v>
      </c>
      <c r="D5" s="19">
        <v>172</v>
      </c>
      <c r="E5" s="92">
        <v>160</v>
      </c>
      <c r="F5" s="20">
        <v>5</v>
      </c>
      <c r="G5" s="20">
        <v>7</v>
      </c>
      <c r="H5" s="19">
        <v>92</v>
      </c>
      <c r="I5" s="92">
        <v>106</v>
      </c>
      <c r="J5" s="20">
        <v>327</v>
      </c>
      <c r="K5" s="20">
        <v>508</v>
      </c>
      <c r="L5" s="19">
        <v>7</v>
      </c>
      <c r="M5" s="92">
        <v>3</v>
      </c>
      <c r="N5" s="20">
        <v>2584</v>
      </c>
      <c r="O5" s="20">
        <v>2675</v>
      </c>
      <c r="P5" s="19">
        <v>111</v>
      </c>
      <c r="Q5" s="92">
        <v>160</v>
      </c>
      <c r="R5" s="20">
        <v>55</v>
      </c>
      <c r="S5" s="20">
        <v>51</v>
      </c>
      <c r="T5" s="158">
        <f t="shared" si="1"/>
        <v>3474</v>
      </c>
      <c r="U5" s="93">
        <f t="shared" si="2"/>
        <v>3757</v>
      </c>
      <c r="V5" s="22">
        <v>7231</v>
      </c>
    </row>
    <row r="6" spans="1:22" x14ac:dyDescent="0.25">
      <c r="A6" s="87" t="s">
        <v>252</v>
      </c>
      <c r="B6" s="63">
        <f>B7+B8</f>
        <v>95</v>
      </c>
      <c r="C6" s="64">
        <f t="shared" ref="C6:V6" si="3">C7+C8</f>
        <v>52</v>
      </c>
      <c r="D6" s="63">
        <f t="shared" si="3"/>
        <v>117</v>
      </c>
      <c r="E6" s="94">
        <f t="shared" si="3"/>
        <v>180</v>
      </c>
      <c r="F6" s="64">
        <f t="shared" si="3"/>
        <v>5</v>
      </c>
      <c r="G6" s="64">
        <f t="shared" si="3"/>
        <v>7</v>
      </c>
      <c r="H6" s="63">
        <f t="shared" si="3"/>
        <v>55</v>
      </c>
      <c r="I6" s="94">
        <f t="shared" si="3"/>
        <v>73</v>
      </c>
      <c r="J6" s="64">
        <f t="shared" si="3"/>
        <v>226</v>
      </c>
      <c r="K6" s="64">
        <f t="shared" si="3"/>
        <v>525</v>
      </c>
      <c r="L6" s="63">
        <f t="shared" si="3"/>
        <v>0</v>
      </c>
      <c r="M6" s="94">
        <f t="shared" si="3"/>
        <v>8</v>
      </c>
      <c r="N6" s="64">
        <f t="shared" si="3"/>
        <v>1286</v>
      </c>
      <c r="O6" s="64">
        <f t="shared" si="3"/>
        <v>2460</v>
      </c>
      <c r="P6" s="63">
        <f t="shared" si="3"/>
        <v>53</v>
      </c>
      <c r="Q6" s="94">
        <f t="shared" si="3"/>
        <v>114</v>
      </c>
      <c r="R6" s="64">
        <f t="shared" si="3"/>
        <v>58</v>
      </c>
      <c r="S6" s="64">
        <f t="shared" si="3"/>
        <v>102</v>
      </c>
      <c r="T6" s="88">
        <f t="shared" si="1"/>
        <v>1895</v>
      </c>
      <c r="U6" s="89">
        <f t="shared" si="2"/>
        <v>3521</v>
      </c>
      <c r="V6" s="65">
        <f t="shared" si="3"/>
        <v>5416</v>
      </c>
    </row>
    <row r="7" spans="1:22" x14ac:dyDescent="0.25">
      <c r="A7" s="49" t="s">
        <v>253</v>
      </c>
      <c r="B7" s="20">
        <v>9</v>
      </c>
      <c r="C7" s="20">
        <v>12</v>
      </c>
      <c r="D7" s="19">
        <v>7</v>
      </c>
      <c r="E7" s="92">
        <v>25</v>
      </c>
      <c r="F7" s="20">
        <v>0</v>
      </c>
      <c r="G7" s="20">
        <v>1</v>
      </c>
      <c r="H7" s="19">
        <v>4</v>
      </c>
      <c r="I7" s="92">
        <v>14</v>
      </c>
      <c r="J7" s="20">
        <v>10</v>
      </c>
      <c r="K7" s="20">
        <v>74</v>
      </c>
      <c r="L7" s="19">
        <v>0</v>
      </c>
      <c r="M7" s="92">
        <v>1</v>
      </c>
      <c r="N7" s="20">
        <v>142</v>
      </c>
      <c r="O7" s="20">
        <v>426</v>
      </c>
      <c r="P7" s="19">
        <v>4</v>
      </c>
      <c r="Q7" s="92">
        <v>22</v>
      </c>
      <c r="R7" s="20">
        <v>3</v>
      </c>
      <c r="S7" s="20">
        <v>6</v>
      </c>
      <c r="T7" s="157">
        <f t="shared" si="1"/>
        <v>179</v>
      </c>
      <c r="U7" s="91">
        <f t="shared" si="2"/>
        <v>581</v>
      </c>
      <c r="V7" s="22">
        <f>648+112</f>
        <v>760</v>
      </c>
    </row>
    <row r="8" spans="1:22" x14ac:dyDescent="0.25">
      <c r="A8" s="53" t="s">
        <v>254</v>
      </c>
      <c r="B8" s="20">
        <v>86</v>
      </c>
      <c r="C8" s="20">
        <v>40</v>
      </c>
      <c r="D8" s="19">
        <v>110</v>
      </c>
      <c r="E8" s="92">
        <v>155</v>
      </c>
      <c r="F8" s="20">
        <v>5</v>
      </c>
      <c r="G8" s="20">
        <v>6</v>
      </c>
      <c r="H8" s="19">
        <v>51</v>
      </c>
      <c r="I8" s="92">
        <v>59</v>
      </c>
      <c r="J8" s="20">
        <v>216</v>
      </c>
      <c r="K8" s="20">
        <v>451</v>
      </c>
      <c r="L8" s="19">
        <v>0</v>
      </c>
      <c r="M8" s="92">
        <v>7</v>
      </c>
      <c r="N8" s="20">
        <v>1144</v>
      </c>
      <c r="O8" s="20">
        <v>2034</v>
      </c>
      <c r="P8" s="19">
        <v>49</v>
      </c>
      <c r="Q8" s="79">
        <v>92</v>
      </c>
      <c r="R8" s="20">
        <v>55</v>
      </c>
      <c r="S8" s="20">
        <v>96</v>
      </c>
      <c r="T8" s="158">
        <f t="shared" si="1"/>
        <v>1716</v>
      </c>
      <c r="U8" s="93">
        <f t="shared" si="2"/>
        <v>2940</v>
      </c>
      <c r="V8" s="22">
        <v>4656</v>
      </c>
    </row>
    <row r="9" spans="1:22" x14ac:dyDescent="0.25">
      <c r="A9" s="95" t="s">
        <v>220</v>
      </c>
      <c r="B9" s="62">
        <v>219</v>
      </c>
      <c r="C9" s="84">
        <v>143</v>
      </c>
      <c r="D9" s="62">
        <v>292</v>
      </c>
      <c r="E9" s="62">
        <v>345</v>
      </c>
      <c r="F9" s="61">
        <v>11</v>
      </c>
      <c r="G9" s="84">
        <v>14</v>
      </c>
      <c r="H9" s="62">
        <v>160</v>
      </c>
      <c r="I9" s="62">
        <v>192</v>
      </c>
      <c r="J9" s="61">
        <v>556</v>
      </c>
      <c r="K9" s="84">
        <v>1039</v>
      </c>
      <c r="L9" s="62">
        <v>7</v>
      </c>
      <c r="M9" s="62">
        <v>11</v>
      </c>
      <c r="N9" s="61">
        <v>3947</v>
      </c>
      <c r="O9" s="84">
        <v>5202</v>
      </c>
      <c r="P9" s="62">
        <v>167</v>
      </c>
      <c r="Q9" s="62">
        <v>275</v>
      </c>
      <c r="R9" s="61">
        <v>118</v>
      </c>
      <c r="S9" s="62">
        <v>162</v>
      </c>
      <c r="T9" s="96">
        <f t="shared" si="1"/>
        <v>5477</v>
      </c>
      <c r="U9" s="96">
        <f t="shared" si="2"/>
        <v>7383</v>
      </c>
      <c r="V9" s="62">
        <v>12860</v>
      </c>
    </row>
  </sheetData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V1"/>
  </mergeCells>
  <pageMargins left="0.25" right="0.25" top="0.75" bottom="0.75" header="0.3" footer="0.3"/>
  <pageSetup scale="61" fitToHeight="0" orientation="landscape" horizontalDpi="1200" verticalDpi="1200" r:id="rId1"/>
  <headerFooter>
    <oddHeader>&amp;C&amp;"Cambria,Bold"&amp;12&amp;KC00000Southern Illinois University Edwardsville
Fall 2020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093D-EF37-4AC3-A6AA-16386E21D0A2}">
  <dimension ref="A1:M24"/>
  <sheetViews>
    <sheetView zoomScaleNormal="100" workbookViewId="0">
      <selection activeCell="P10" sqref="P10"/>
    </sheetView>
  </sheetViews>
  <sheetFormatPr defaultRowHeight="15" x14ac:dyDescent="0.25"/>
  <cols>
    <col min="1" max="1" width="11.140625" bestFit="1" customWidth="1"/>
    <col min="2" max="2" width="13.42578125" customWidth="1"/>
  </cols>
  <sheetData>
    <row r="1" spans="1:13" ht="45.75" customHeight="1" x14ac:dyDescent="0.25">
      <c r="A1" s="234" t="s">
        <v>255</v>
      </c>
      <c r="B1" s="235"/>
      <c r="C1" s="236" t="s">
        <v>256</v>
      </c>
      <c r="D1" s="237"/>
      <c r="E1" s="236" t="s">
        <v>257</v>
      </c>
      <c r="F1" s="237"/>
      <c r="G1" s="236" t="s">
        <v>258</v>
      </c>
      <c r="H1" s="237"/>
      <c r="I1" s="236" t="s">
        <v>259</v>
      </c>
      <c r="J1" s="237"/>
      <c r="K1" s="231" t="s">
        <v>220</v>
      </c>
      <c r="L1" s="232"/>
      <c r="M1" s="233"/>
    </row>
    <row r="2" spans="1:13" x14ac:dyDescent="0.25">
      <c r="A2" s="97" t="s">
        <v>260</v>
      </c>
      <c r="B2" s="98" t="s">
        <v>261</v>
      </c>
      <c r="C2" s="99" t="s">
        <v>19</v>
      </c>
      <c r="D2" s="100" t="s">
        <v>20</v>
      </c>
      <c r="E2" s="99" t="s">
        <v>19</v>
      </c>
      <c r="F2" s="100" t="s">
        <v>20</v>
      </c>
      <c r="G2" s="99" t="s">
        <v>19</v>
      </c>
      <c r="H2" s="100" t="s">
        <v>20</v>
      </c>
      <c r="I2" s="99" t="s">
        <v>19</v>
      </c>
      <c r="J2" s="100" t="s">
        <v>20</v>
      </c>
      <c r="K2" s="99" t="s">
        <v>19</v>
      </c>
      <c r="L2" s="100" t="s">
        <v>20</v>
      </c>
      <c r="M2" s="186" t="s">
        <v>30</v>
      </c>
    </row>
    <row r="3" spans="1:13" x14ac:dyDescent="0.25">
      <c r="A3" s="225" t="s">
        <v>262</v>
      </c>
      <c r="B3" s="226"/>
      <c r="C3" s="84">
        <v>4349</v>
      </c>
      <c r="D3" s="61">
        <v>5543</v>
      </c>
      <c r="E3" s="84">
        <v>29</v>
      </c>
      <c r="F3" s="61">
        <v>21</v>
      </c>
      <c r="G3" s="84">
        <v>235</v>
      </c>
      <c r="H3" s="61">
        <v>290</v>
      </c>
      <c r="I3" s="84">
        <v>864</v>
      </c>
      <c r="J3" s="61">
        <v>1529</v>
      </c>
      <c r="K3" s="84">
        <f>C3+E3+G3+I3</f>
        <v>5477</v>
      </c>
      <c r="L3" s="85">
        <f>D3+F3+H3+J3</f>
        <v>7383</v>
      </c>
      <c r="M3" s="62">
        <v>12860</v>
      </c>
    </row>
    <row r="4" spans="1:13" x14ac:dyDescent="0.25">
      <c r="A4" s="227" t="s">
        <v>226</v>
      </c>
      <c r="B4" s="228"/>
      <c r="C4" s="63">
        <v>3633</v>
      </c>
      <c r="D4" s="64">
        <v>4433</v>
      </c>
      <c r="E4" s="63">
        <v>5</v>
      </c>
      <c r="F4" s="64">
        <v>0</v>
      </c>
      <c r="G4" s="63">
        <v>235</v>
      </c>
      <c r="H4" s="64">
        <v>290</v>
      </c>
      <c r="I4" s="63">
        <v>275</v>
      </c>
      <c r="J4" s="64">
        <v>495</v>
      </c>
      <c r="K4" s="63">
        <f>C4+E4+G4+I4</f>
        <v>4148</v>
      </c>
      <c r="L4" s="64">
        <f>D4+F4+H4+J4</f>
        <v>5218</v>
      </c>
      <c r="M4" s="65">
        <v>9366</v>
      </c>
    </row>
    <row r="5" spans="1:13" x14ac:dyDescent="0.25">
      <c r="A5" s="229"/>
      <c r="B5" s="101" t="s">
        <v>263</v>
      </c>
      <c r="C5" s="102">
        <v>11</v>
      </c>
      <c r="D5" s="102">
        <v>23</v>
      </c>
      <c r="E5" s="103">
        <v>0</v>
      </c>
      <c r="F5" s="102">
        <v>0</v>
      </c>
      <c r="G5" s="103">
        <v>0</v>
      </c>
      <c r="H5" s="102">
        <v>0</v>
      </c>
      <c r="I5" s="103">
        <v>0</v>
      </c>
      <c r="J5" s="102">
        <v>0</v>
      </c>
      <c r="K5" s="103">
        <f t="shared" ref="K5:L24" si="0">C5+E5+G5+I5</f>
        <v>11</v>
      </c>
      <c r="L5" s="102">
        <f t="shared" si="0"/>
        <v>23</v>
      </c>
      <c r="M5" s="183">
        <v>34</v>
      </c>
    </row>
    <row r="6" spans="1:13" x14ac:dyDescent="0.25">
      <c r="A6" s="229"/>
      <c r="B6" s="104" t="s">
        <v>264</v>
      </c>
      <c r="C6" s="102">
        <v>1102</v>
      </c>
      <c r="D6" s="102">
        <v>1638</v>
      </c>
      <c r="E6" s="103">
        <v>0</v>
      </c>
      <c r="F6" s="102">
        <v>0</v>
      </c>
      <c r="G6" s="103">
        <v>0</v>
      </c>
      <c r="H6" s="102">
        <v>1</v>
      </c>
      <c r="I6" s="103">
        <v>0</v>
      </c>
      <c r="J6" s="102">
        <v>0</v>
      </c>
      <c r="K6" s="103">
        <f t="shared" si="0"/>
        <v>1102</v>
      </c>
      <c r="L6" s="102">
        <f t="shared" si="0"/>
        <v>1639</v>
      </c>
      <c r="M6" s="183">
        <v>2741</v>
      </c>
    </row>
    <row r="7" spans="1:13" x14ac:dyDescent="0.25">
      <c r="A7" s="229"/>
      <c r="B7" s="104" t="s">
        <v>265</v>
      </c>
      <c r="C7" s="102">
        <v>1467</v>
      </c>
      <c r="D7" s="102">
        <v>1803</v>
      </c>
      <c r="E7" s="103">
        <v>1</v>
      </c>
      <c r="F7" s="102">
        <v>0</v>
      </c>
      <c r="G7" s="103">
        <v>39</v>
      </c>
      <c r="H7" s="102">
        <v>60</v>
      </c>
      <c r="I7" s="103">
        <v>10</v>
      </c>
      <c r="J7" s="102">
        <v>23</v>
      </c>
      <c r="K7" s="103">
        <f t="shared" si="0"/>
        <v>1517</v>
      </c>
      <c r="L7" s="102">
        <f t="shared" si="0"/>
        <v>1886</v>
      </c>
      <c r="M7" s="183">
        <v>3403</v>
      </c>
    </row>
    <row r="8" spans="1:13" x14ac:dyDescent="0.25">
      <c r="A8" s="229"/>
      <c r="B8" s="104" t="s">
        <v>266</v>
      </c>
      <c r="C8" s="102">
        <v>765</v>
      </c>
      <c r="D8" s="102">
        <v>666</v>
      </c>
      <c r="E8" s="103">
        <v>3</v>
      </c>
      <c r="F8" s="102">
        <v>0</v>
      </c>
      <c r="G8" s="103">
        <v>126</v>
      </c>
      <c r="H8" s="102">
        <v>145</v>
      </c>
      <c r="I8" s="103">
        <v>126</v>
      </c>
      <c r="J8" s="102">
        <v>226</v>
      </c>
      <c r="K8" s="103">
        <f t="shared" si="0"/>
        <v>1020</v>
      </c>
      <c r="L8" s="102">
        <f t="shared" si="0"/>
        <v>1037</v>
      </c>
      <c r="M8" s="183">
        <v>2057</v>
      </c>
    </row>
    <row r="9" spans="1:13" x14ac:dyDescent="0.25">
      <c r="A9" s="229"/>
      <c r="B9" s="104" t="s">
        <v>267</v>
      </c>
      <c r="C9" s="102">
        <v>212</v>
      </c>
      <c r="D9" s="102">
        <v>195</v>
      </c>
      <c r="E9" s="103">
        <v>1</v>
      </c>
      <c r="F9" s="102">
        <v>0</v>
      </c>
      <c r="G9" s="103">
        <v>46</v>
      </c>
      <c r="H9" s="102">
        <v>56</v>
      </c>
      <c r="I9" s="103">
        <v>76</v>
      </c>
      <c r="J9" s="102">
        <v>143</v>
      </c>
      <c r="K9" s="103">
        <f t="shared" si="0"/>
        <v>335</v>
      </c>
      <c r="L9" s="102">
        <f t="shared" si="0"/>
        <v>394</v>
      </c>
      <c r="M9" s="183">
        <v>729</v>
      </c>
    </row>
    <row r="10" spans="1:13" x14ac:dyDescent="0.25">
      <c r="A10" s="229"/>
      <c r="B10" s="104" t="s">
        <v>268</v>
      </c>
      <c r="C10" s="102">
        <v>46</v>
      </c>
      <c r="D10" s="102">
        <v>55</v>
      </c>
      <c r="E10" s="103">
        <v>0</v>
      </c>
      <c r="F10" s="102">
        <v>0</v>
      </c>
      <c r="G10" s="103">
        <v>15</v>
      </c>
      <c r="H10" s="102">
        <v>19</v>
      </c>
      <c r="I10" s="103">
        <v>33</v>
      </c>
      <c r="J10" s="102">
        <v>47</v>
      </c>
      <c r="K10" s="103">
        <f t="shared" si="0"/>
        <v>94</v>
      </c>
      <c r="L10" s="102">
        <f t="shared" si="0"/>
        <v>121</v>
      </c>
      <c r="M10" s="183">
        <v>215</v>
      </c>
    </row>
    <row r="11" spans="1:13" x14ac:dyDescent="0.25">
      <c r="A11" s="229"/>
      <c r="B11" s="104" t="s">
        <v>269</v>
      </c>
      <c r="C11" s="102">
        <v>16</v>
      </c>
      <c r="D11" s="102">
        <v>28</v>
      </c>
      <c r="E11" s="103">
        <v>0</v>
      </c>
      <c r="F11" s="102">
        <v>0</v>
      </c>
      <c r="G11" s="103">
        <v>6</v>
      </c>
      <c r="H11" s="102">
        <v>6</v>
      </c>
      <c r="I11" s="103">
        <v>14</v>
      </c>
      <c r="J11" s="102">
        <v>23</v>
      </c>
      <c r="K11" s="103">
        <f t="shared" si="0"/>
        <v>36</v>
      </c>
      <c r="L11" s="102">
        <f t="shared" si="0"/>
        <v>57</v>
      </c>
      <c r="M11" s="183">
        <v>93</v>
      </c>
    </row>
    <row r="12" spans="1:13" x14ac:dyDescent="0.25">
      <c r="A12" s="229"/>
      <c r="B12" s="104" t="s">
        <v>270</v>
      </c>
      <c r="C12" s="102">
        <v>12</v>
      </c>
      <c r="D12" s="102">
        <v>20</v>
      </c>
      <c r="E12" s="103">
        <v>0</v>
      </c>
      <c r="F12" s="102">
        <v>0</v>
      </c>
      <c r="G12" s="103">
        <v>2</v>
      </c>
      <c r="H12" s="102">
        <v>3</v>
      </c>
      <c r="I12" s="103">
        <v>14</v>
      </c>
      <c r="J12" s="102">
        <v>24</v>
      </c>
      <c r="K12" s="103">
        <f t="shared" si="0"/>
        <v>28</v>
      </c>
      <c r="L12" s="102">
        <f t="shared" si="0"/>
        <v>47</v>
      </c>
      <c r="M12" s="183">
        <v>75</v>
      </c>
    </row>
    <row r="13" spans="1:13" x14ac:dyDescent="0.25">
      <c r="A13" s="230"/>
      <c r="B13" s="105" t="s">
        <v>271</v>
      </c>
      <c r="C13" s="102">
        <v>2</v>
      </c>
      <c r="D13" s="102">
        <v>5</v>
      </c>
      <c r="E13" s="103">
        <v>0</v>
      </c>
      <c r="F13" s="102">
        <v>0</v>
      </c>
      <c r="G13" s="103">
        <v>1</v>
      </c>
      <c r="H13" s="102">
        <v>0</v>
      </c>
      <c r="I13" s="103">
        <v>2</v>
      </c>
      <c r="J13" s="102">
        <v>9</v>
      </c>
      <c r="K13" s="103">
        <f t="shared" si="0"/>
        <v>5</v>
      </c>
      <c r="L13" s="102">
        <f t="shared" si="0"/>
        <v>14</v>
      </c>
      <c r="M13" s="183">
        <v>19</v>
      </c>
    </row>
    <row r="14" spans="1:13" x14ac:dyDescent="0.25">
      <c r="A14" s="227" t="s">
        <v>235</v>
      </c>
      <c r="B14" s="228"/>
      <c r="C14" s="64">
        <v>716</v>
      </c>
      <c r="D14" s="64">
        <v>1110</v>
      </c>
      <c r="E14" s="63">
        <v>24</v>
      </c>
      <c r="F14" s="64">
        <v>21</v>
      </c>
      <c r="G14" s="63">
        <v>0</v>
      </c>
      <c r="H14" s="64">
        <v>0</v>
      </c>
      <c r="I14" s="63">
        <v>589</v>
      </c>
      <c r="J14" s="64">
        <v>1034</v>
      </c>
      <c r="K14" s="63">
        <f t="shared" si="0"/>
        <v>1329</v>
      </c>
      <c r="L14" s="64">
        <f t="shared" si="0"/>
        <v>2165</v>
      </c>
      <c r="M14" s="184">
        <v>3494</v>
      </c>
    </row>
    <row r="15" spans="1:13" x14ac:dyDescent="0.25">
      <c r="A15" s="229"/>
      <c r="B15" s="101" t="s">
        <v>263</v>
      </c>
      <c r="C15" s="102">
        <v>1</v>
      </c>
      <c r="D15" s="102">
        <v>2</v>
      </c>
      <c r="E15" s="103">
        <v>0</v>
      </c>
      <c r="F15" s="102">
        <v>0</v>
      </c>
      <c r="G15" s="103">
        <v>0</v>
      </c>
      <c r="H15" s="102">
        <v>0</v>
      </c>
      <c r="I15" s="103">
        <v>0</v>
      </c>
      <c r="J15" s="102">
        <v>0</v>
      </c>
      <c r="K15" s="103">
        <f t="shared" si="0"/>
        <v>1</v>
      </c>
      <c r="L15" s="102">
        <f t="shared" si="0"/>
        <v>2</v>
      </c>
      <c r="M15" s="183">
        <v>3</v>
      </c>
    </row>
    <row r="16" spans="1:13" x14ac:dyDescent="0.25">
      <c r="A16" s="229"/>
      <c r="B16" s="104" t="s">
        <v>264</v>
      </c>
      <c r="C16" s="102">
        <v>48</v>
      </c>
      <c r="D16" s="102">
        <v>56</v>
      </c>
      <c r="E16" s="103">
        <v>2</v>
      </c>
      <c r="F16" s="102">
        <v>0</v>
      </c>
      <c r="G16" s="103">
        <v>0</v>
      </c>
      <c r="H16" s="102">
        <v>0</v>
      </c>
      <c r="I16" s="103">
        <v>0</v>
      </c>
      <c r="J16" s="102">
        <v>0</v>
      </c>
      <c r="K16" s="103">
        <f t="shared" si="0"/>
        <v>50</v>
      </c>
      <c r="L16" s="102">
        <f t="shared" si="0"/>
        <v>56</v>
      </c>
      <c r="M16" s="183">
        <v>106</v>
      </c>
    </row>
    <row r="17" spans="1:13" x14ac:dyDescent="0.25">
      <c r="A17" s="229"/>
      <c r="B17" s="104" t="s">
        <v>265</v>
      </c>
      <c r="C17" s="102">
        <v>141</v>
      </c>
      <c r="D17" s="102">
        <v>150</v>
      </c>
      <c r="E17" s="103">
        <v>2</v>
      </c>
      <c r="F17" s="102">
        <v>1</v>
      </c>
      <c r="G17" s="103">
        <v>0</v>
      </c>
      <c r="H17" s="102">
        <v>0</v>
      </c>
      <c r="I17" s="103">
        <v>0</v>
      </c>
      <c r="J17" s="102">
        <v>6</v>
      </c>
      <c r="K17" s="103">
        <f t="shared" si="0"/>
        <v>143</v>
      </c>
      <c r="L17" s="102">
        <f t="shared" si="0"/>
        <v>157</v>
      </c>
      <c r="M17" s="183">
        <v>300</v>
      </c>
    </row>
    <row r="18" spans="1:13" x14ac:dyDescent="0.25">
      <c r="A18" s="229"/>
      <c r="B18" s="104" t="s">
        <v>266</v>
      </c>
      <c r="C18" s="102">
        <v>265</v>
      </c>
      <c r="D18" s="102">
        <v>281</v>
      </c>
      <c r="E18" s="103">
        <v>7</v>
      </c>
      <c r="F18" s="102">
        <v>2</v>
      </c>
      <c r="G18" s="103">
        <v>0</v>
      </c>
      <c r="H18" s="102">
        <v>0</v>
      </c>
      <c r="I18" s="103">
        <v>116</v>
      </c>
      <c r="J18" s="102">
        <v>201</v>
      </c>
      <c r="K18" s="103">
        <f t="shared" si="0"/>
        <v>388</v>
      </c>
      <c r="L18" s="102">
        <f t="shared" si="0"/>
        <v>484</v>
      </c>
      <c r="M18" s="183">
        <v>872</v>
      </c>
    </row>
    <row r="19" spans="1:13" x14ac:dyDescent="0.25">
      <c r="A19" s="229"/>
      <c r="B19" s="104" t="s">
        <v>267</v>
      </c>
      <c r="C19" s="102">
        <v>129</v>
      </c>
      <c r="D19" s="102">
        <v>206</v>
      </c>
      <c r="E19" s="103">
        <v>8</v>
      </c>
      <c r="F19" s="102">
        <v>9</v>
      </c>
      <c r="G19" s="103">
        <v>0</v>
      </c>
      <c r="H19" s="102">
        <v>0</v>
      </c>
      <c r="I19" s="103">
        <v>189</v>
      </c>
      <c r="J19" s="102">
        <v>277</v>
      </c>
      <c r="K19" s="103">
        <f t="shared" si="0"/>
        <v>326</v>
      </c>
      <c r="L19" s="102">
        <f t="shared" si="0"/>
        <v>492</v>
      </c>
      <c r="M19" s="183">
        <v>818</v>
      </c>
    </row>
    <row r="20" spans="1:13" x14ac:dyDescent="0.25">
      <c r="A20" s="229"/>
      <c r="B20" s="104" t="s">
        <v>268</v>
      </c>
      <c r="C20" s="102">
        <v>53</v>
      </c>
      <c r="D20" s="102">
        <v>117</v>
      </c>
      <c r="E20" s="103">
        <v>1</v>
      </c>
      <c r="F20" s="102">
        <v>4</v>
      </c>
      <c r="G20" s="103">
        <v>0</v>
      </c>
      <c r="H20" s="102">
        <v>0</v>
      </c>
      <c r="I20" s="103">
        <v>114</v>
      </c>
      <c r="J20" s="102">
        <v>184</v>
      </c>
      <c r="K20" s="103">
        <f t="shared" si="0"/>
        <v>168</v>
      </c>
      <c r="L20" s="102">
        <f t="shared" si="0"/>
        <v>305</v>
      </c>
      <c r="M20" s="183">
        <v>473</v>
      </c>
    </row>
    <row r="21" spans="1:13" x14ac:dyDescent="0.25">
      <c r="A21" s="229"/>
      <c r="B21" s="104" t="s">
        <v>269</v>
      </c>
      <c r="C21" s="102">
        <v>40</v>
      </c>
      <c r="D21" s="102">
        <v>105</v>
      </c>
      <c r="E21" s="103">
        <v>1</v>
      </c>
      <c r="F21" s="102">
        <v>1</v>
      </c>
      <c r="G21" s="103">
        <v>0</v>
      </c>
      <c r="H21" s="102">
        <v>0</v>
      </c>
      <c r="I21" s="103">
        <v>75</v>
      </c>
      <c r="J21" s="102">
        <v>145</v>
      </c>
      <c r="K21" s="103">
        <f t="shared" si="0"/>
        <v>116</v>
      </c>
      <c r="L21" s="102">
        <f t="shared" si="0"/>
        <v>251</v>
      </c>
      <c r="M21" s="183">
        <v>367</v>
      </c>
    </row>
    <row r="22" spans="1:13" x14ac:dyDescent="0.25">
      <c r="A22" s="229"/>
      <c r="B22" s="104" t="s">
        <v>270</v>
      </c>
      <c r="C22" s="102">
        <v>32</v>
      </c>
      <c r="D22" s="102">
        <v>141</v>
      </c>
      <c r="E22" s="103">
        <v>2</v>
      </c>
      <c r="F22" s="102">
        <v>4</v>
      </c>
      <c r="G22" s="103">
        <v>0</v>
      </c>
      <c r="H22" s="102">
        <v>0</v>
      </c>
      <c r="I22" s="103">
        <v>74</v>
      </c>
      <c r="J22" s="102">
        <v>162</v>
      </c>
      <c r="K22" s="103">
        <f t="shared" si="0"/>
        <v>108</v>
      </c>
      <c r="L22" s="102">
        <f t="shared" si="0"/>
        <v>307</v>
      </c>
      <c r="M22" s="183">
        <v>415</v>
      </c>
    </row>
    <row r="23" spans="1:13" x14ac:dyDescent="0.25">
      <c r="A23" s="229"/>
      <c r="B23" s="104" t="s">
        <v>271</v>
      </c>
      <c r="C23" s="102">
        <v>7</v>
      </c>
      <c r="D23" s="102">
        <v>49</v>
      </c>
      <c r="E23" s="103">
        <v>0</v>
      </c>
      <c r="F23" s="102">
        <v>0</v>
      </c>
      <c r="G23" s="103">
        <v>0</v>
      </c>
      <c r="H23" s="102">
        <v>0</v>
      </c>
      <c r="I23" s="103">
        <v>19</v>
      </c>
      <c r="J23" s="102">
        <v>55</v>
      </c>
      <c r="K23" s="103">
        <f t="shared" si="0"/>
        <v>26</v>
      </c>
      <c r="L23" s="102">
        <f t="shared" si="0"/>
        <v>104</v>
      </c>
      <c r="M23" s="183">
        <v>130</v>
      </c>
    </row>
    <row r="24" spans="1:13" x14ac:dyDescent="0.25">
      <c r="A24" s="230"/>
      <c r="B24" s="105" t="s">
        <v>272</v>
      </c>
      <c r="C24" s="106">
        <v>0</v>
      </c>
      <c r="D24" s="106">
        <v>3</v>
      </c>
      <c r="E24" s="107">
        <v>1</v>
      </c>
      <c r="F24" s="106">
        <v>0</v>
      </c>
      <c r="G24" s="107">
        <v>0</v>
      </c>
      <c r="H24" s="106">
        <v>0</v>
      </c>
      <c r="I24" s="107">
        <v>2</v>
      </c>
      <c r="J24" s="106">
        <v>4</v>
      </c>
      <c r="K24" s="107">
        <f t="shared" si="0"/>
        <v>3</v>
      </c>
      <c r="L24" s="106">
        <f t="shared" si="0"/>
        <v>7</v>
      </c>
      <c r="M24" s="185">
        <v>10</v>
      </c>
    </row>
  </sheetData>
  <mergeCells count="11">
    <mergeCell ref="K1:M1"/>
    <mergeCell ref="A1:B1"/>
    <mergeCell ref="C1:D1"/>
    <mergeCell ref="E1:F1"/>
    <mergeCell ref="G1:H1"/>
    <mergeCell ref="I1:J1"/>
    <mergeCell ref="A3:B3"/>
    <mergeCell ref="A4:B4"/>
    <mergeCell ref="A5:A13"/>
    <mergeCell ref="A14:B14"/>
    <mergeCell ref="A15:A24"/>
  </mergeCells>
  <pageMargins left="0.25" right="0.25" top="0.75" bottom="0.75" header="0.3" footer="0.3"/>
  <pageSetup orientation="landscape" horizontalDpi="1200" verticalDpi="1200" r:id="rId1"/>
  <headerFooter>
    <oddHeader>&amp;C&amp;"Cambria,Bold"&amp;12&amp;KC00000Southern Illinois University Edwardsville
Fall 2020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998B-885B-4CBA-B1B7-2FD43324D6A1}">
  <dimension ref="A1:G54"/>
  <sheetViews>
    <sheetView tabSelected="1" zoomScaleNormal="100" workbookViewId="0">
      <selection activeCell="D20" sqref="D20"/>
    </sheetView>
  </sheetViews>
  <sheetFormatPr defaultRowHeight="15" x14ac:dyDescent="0.25"/>
  <cols>
    <col min="1" max="1" width="22" customWidth="1"/>
    <col min="2" max="7" width="15.7109375" customWidth="1"/>
  </cols>
  <sheetData>
    <row r="1" spans="1:7" x14ac:dyDescent="0.25">
      <c r="A1" s="238" t="s">
        <v>273</v>
      </c>
      <c r="B1" s="239"/>
      <c r="C1" s="239"/>
      <c r="D1" s="239"/>
      <c r="E1" s="239"/>
      <c r="F1" s="239"/>
      <c r="G1" s="240"/>
    </row>
    <row r="2" spans="1:7" ht="48" x14ac:dyDescent="0.25">
      <c r="A2" s="108" t="s">
        <v>274</v>
      </c>
      <c r="B2" s="109" t="s">
        <v>275</v>
      </c>
      <c r="C2" s="110" t="s">
        <v>276</v>
      </c>
      <c r="D2" s="110" t="s">
        <v>277</v>
      </c>
      <c r="E2" s="110" t="s">
        <v>278</v>
      </c>
      <c r="F2" s="110" t="s">
        <v>279</v>
      </c>
      <c r="G2" s="111" t="s">
        <v>280</v>
      </c>
    </row>
    <row r="3" spans="1:7" x14ac:dyDescent="0.25">
      <c r="A3" s="112" t="s">
        <v>281</v>
      </c>
      <c r="B3" s="113">
        <f t="shared" ref="B3:G3" si="0">SUM(B4:B54)</f>
        <v>1554</v>
      </c>
      <c r="C3" s="113">
        <f t="shared" si="0"/>
        <v>1389</v>
      </c>
      <c r="D3" s="113">
        <f t="shared" si="0"/>
        <v>1144</v>
      </c>
      <c r="E3" s="113">
        <f t="shared" si="0"/>
        <v>125</v>
      </c>
      <c r="F3" s="113">
        <f t="shared" si="0"/>
        <v>850</v>
      </c>
      <c r="G3" s="113">
        <f t="shared" si="0"/>
        <v>3673</v>
      </c>
    </row>
    <row r="4" spans="1:7" x14ac:dyDescent="0.25">
      <c r="A4" s="114" t="s">
        <v>282</v>
      </c>
      <c r="B4" s="115">
        <v>1</v>
      </c>
      <c r="C4" s="116">
        <v>1</v>
      </c>
      <c r="D4" s="115">
        <v>1</v>
      </c>
      <c r="E4" s="115">
        <v>0</v>
      </c>
      <c r="F4" s="117">
        <v>0</v>
      </c>
      <c r="G4" s="118">
        <f>SUM(B4,D4:F4)</f>
        <v>2</v>
      </c>
    </row>
    <row r="5" spans="1:7" x14ac:dyDescent="0.25">
      <c r="A5" s="119" t="s">
        <v>283</v>
      </c>
      <c r="B5" s="120">
        <v>1</v>
      </c>
      <c r="C5" s="121">
        <v>1</v>
      </c>
      <c r="D5" s="120">
        <v>0</v>
      </c>
      <c r="E5" s="120">
        <v>0</v>
      </c>
      <c r="F5" s="122">
        <v>0</v>
      </c>
      <c r="G5" s="118">
        <f t="shared" ref="G5:G54" si="1">SUM(B5,D5:F5)</f>
        <v>1</v>
      </c>
    </row>
    <row r="6" spans="1:7" x14ac:dyDescent="0.25">
      <c r="A6" s="119" t="s">
        <v>284</v>
      </c>
      <c r="B6" s="120">
        <v>0</v>
      </c>
      <c r="C6" s="121">
        <v>0</v>
      </c>
      <c r="D6" s="120">
        <v>3</v>
      </c>
      <c r="E6" s="120">
        <v>0</v>
      </c>
      <c r="F6" s="122">
        <v>1</v>
      </c>
      <c r="G6" s="118">
        <f t="shared" si="1"/>
        <v>4</v>
      </c>
    </row>
    <row r="7" spans="1:7" x14ac:dyDescent="0.25">
      <c r="A7" s="119" t="s">
        <v>285</v>
      </c>
      <c r="B7" s="120">
        <v>1</v>
      </c>
      <c r="C7" s="120">
        <v>1</v>
      </c>
      <c r="D7" s="120">
        <v>0</v>
      </c>
      <c r="E7" s="120">
        <v>1</v>
      </c>
      <c r="F7" s="122">
        <v>0</v>
      </c>
      <c r="G7" s="118">
        <f t="shared" si="1"/>
        <v>2</v>
      </c>
    </row>
    <row r="8" spans="1:7" x14ac:dyDescent="0.25">
      <c r="A8" s="119" t="s">
        <v>286</v>
      </c>
      <c r="B8" s="120">
        <v>3</v>
      </c>
      <c r="C8" s="120">
        <v>3</v>
      </c>
      <c r="D8" s="120">
        <v>4</v>
      </c>
      <c r="E8" s="120">
        <v>2</v>
      </c>
      <c r="F8" s="122">
        <v>12</v>
      </c>
      <c r="G8" s="118">
        <f t="shared" si="1"/>
        <v>21</v>
      </c>
    </row>
    <row r="9" spans="1:7" x14ac:dyDescent="0.25">
      <c r="A9" s="119" t="s">
        <v>287</v>
      </c>
      <c r="B9" s="120">
        <v>3</v>
      </c>
      <c r="C9" s="120">
        <v>3</v>
      </c>
      <c r="D9" s="120">
        <v>2</v>
      </c>
      <c r="E9" s="120">
        <v>0</v>
      </c>
      <c r="F9" s="122">
        <v>2</v>
      </c>
      <c r="G9" s="118">
        <f t="shared" si="1"/>
        <v>7</v>
      </c>
    </row>
    <row r="10" spans="1:7" x14ac:dyDescent="0.25">
      <c r="A10" s="119" t="s">
        <v>288</v>
      </c>
      <c r="B10" s="120">
        <v>0</v>
      </c>
      <c r="C10" s="120">
        <v>0</v>
      </c>
      <c r="D10" s="120">
        <v>0</v>
      </c>
      <c r="E10" s="120">
        <v>0</v>
      </c>
      <c r="F10" s="122">
        <v>0</v>
      </c>
      <c r="G10" s="118"/>
    </row>
    <row r="11" spans="1:7" x14ac:dyDescent="0.25">
      <c r="A11" s="119" t="s">
        <v>289</v>
      </c>
      <c r="B11" s="120">
        <v>2</v>
      </c>
      <c r="C11" s="121">
        <v>2</v>
      </c>
      <c r="D11" s="120">
        <v>5</v>
      </c>
      <c r="E11" s="120">
        <v>0</v>
      </c>
      <c r="F11" s="122">
        <v>1</v>
      </c>
      <c r="G11" s="118">
        <f t="shared" si="1"/>
        <v>8</v>
      </c>
    </row>
    <row r="12" spans="1:7" x14ac:dyDescent="0.25">
      <c r="A12" s="119" t="s">
        <v>290</v>
      </c>
      <c r="B12" s="120">
        <v>0</v>
      </c>
      <c r="C12" s="120">
        <v>0</v>
      </c>
      <c r="D12" s="120">
        <v>0</v>
      </c>
      <c r="E12" s="120">
        <v>0</v>
      </c>
      <c r="F12" s="122">
        <v>2</v>
      </c>
      <c r="G12" s="118">
        <f t="shared" si="1"/>
        <v>2</v>
      </c>
    </row>
    <row r="13" spans="1:7" x14ac:dyDescent="0.25">
      <c r="A13" s="119" t="s">
        <v>291</v>
      </c>
      <c r="B13" s="120">
        <v>0</v>
      </c>
      <c r="C13" s="120">
        <v>0</v>
      </c>
      <c r="D13" s="120">
        <v>0</v>
      </c>
      <c r="E13" s="120">
        <v>0</v>
      </c>
      <c r="F13" s="122">
        <v>1</v>
      </c>
      <c r="G13" s="118">
        <f t="shared" si="1"/>
        <v>1</v>
      </c>
    </row>
    <row r="14" spans="1:7" x14ac:dyDescent="0.25">
      <c r="A14" s="119" t="s">
        <v>292</v>
      </c>
      <c r="B14" s="120">
        <v>0</v>
      </c>
      <c r="C14" s="121">
        <v>0</v>
      </c>
      <c r="D14" s="120">
        <v>1</v>
      </c>
      <c r="E14" s="120">
        <v>0</v>
      </c>
      <c r="F14" s="122">
        <v>0</v>
      </c>
      <c r="G14" s="118">
        <f t="shared" si="1"/>
        <v>1</v>
      </c>
    </row>
    <row r="15" spans="1:7" x14ac:dyDescent="0.25">
      <c r="A15" s="119" t="s">
        <v>293</v>
      </c>
      <c r="B15" s="120">
        <v>1287</v>
      </c>
      <c r="C15" s="120">
        <v>1162</v>
      </c>
      <c r="D15" s="120">
        <v>959</v>
      </c>
      <c r="E15" s="120">
        <v>95</v>
      </c>
      <c r="F15" s="122">
        <v>603</v>
      </c>
      <c r="G15" s="118">
        <f t="shared" si="1"/>
        <v>2944</v>
      </c>
    </row>
    <row r="16" spans="1:7" x14ac:dyDescent="0.25">
      <c r="A16" s="119" t="s">
        <v>294</v>
      </c>
      <c r="B16" s="120">
        <v>8</v>
      </c>
      <c r="C16" s="120">
        <v>7</v>
      </c>
      <c r="D16" s="120">
        <v>1</v>
      </c>
      <c r="E16" s="120">
        <v>0</v>
      </c>
      <c r="F16" s="122">
        <v>6</v>
      </c>
      <c r="G16" s="118">
        <f t="shared" si="1"/>
        <v>15</v>
      </c>
    </row>
    <row r="17" spans="1:7" x14ac:dyDescent="0.25">
      <c r="A17" s="119" t="s">
        <v>295</v>
      </c>
      <c r="B17" s="120">
        <v>1</v>
      </c>
      <c r="C17" s="120">
        <v>0</v>
      </c>
      <c r="D17" s="120">
        <v>3</v>
      </c>
      <c r="E17" s="120">
        <v>0</v>
      </c>
      <c r="F17" s="122">
        <v>4</v>
      </c>
      <c r="G17" s="118">
        <f t="shared" si="1"/>
        <v>8</v>
      </c>
    </row>
    <row r="18" spans="1:7" x14ac:dyDescent="0.25">
      <c r="A18" s="119" t="s">
        <v>296</v>
      </c>
      <c r="B18" s="120">
        <v>1</v>
      </c>
      <c r="C18" s="120">
        <v>1</v>
      </c>
      <c r="D18" s="120">
        <v>0</v>
      </c>
      <c r="E18" s="120">
        <v>0</v>
      </c>
      <c r="F18" s="122">
        <v>1</v>
      </c>
      <c r="G18" s="118">
        <f t="shared" si="1"/>
        <v>2</v>
      </c>
    </row>
    <row r="19" spans="1:7" x14ac:dyDescent="0.25">
      <c r="A19" s="119" t="s">
        <v>297</v>
      </c>
      <c r="B19" s="120">
        <v>3</v>
      </c>
      <c r="C19" s="120">
        <v>3</v>
      </c>
      <c r="D19" s="120">
        <v>2</v>
      </c>
      <c r="E19" s="120">
        <v>0</v>
      </c>
      <c r="F19" s="122">
        <v>1</v>
      </c>
      <c r="G19" s="118">
        <f t="shared" si="1"/>
        <v>6</v>
      </c>
    </row>
    <row r="20" spans="1:7" x14ac:dyDescent="0.25">
      <c r="A20" s="119" t="s">
        <v>298</v>
      </c>
      <c r="B20" s="120">
        <v>1</v>
      </c>
      <c r="C20" s="120">
        <v>1</v>
      </c>
      <c r="D20" s="120">
        <v>0</v>
      </c>
      <c r="E20" s="120">
        <v>0</v>
      </c>
      <c r="F20" s="122">
        <v>2</v>
      </c>
      <c r="G20" s="118">
        <f t="shared" si="1"/>
        <v>3</v>
      </c>
    </row>
    <row r="21" spans="1:7" x14ac:dyDescent="0.25">
      <c r="A21" s="119" t="s">
        <v>299</v>
      </c>
      <c r="B21" s="120">
        <v>0</v>
      </c>
      <c r="C21" s="121">
        <v>0</v>
      </c>
      <c r="D21" s="120">
        <v>0</v>
      </c>
      <c r="E21" s="120">
        <v>0</v>
      </c>
      <c r="F21" s="122">
        <v>0</v>
      </c>
      <c r="G21" s="118">
        <f t="shared" si="1"/>
        <v>0</v>
      </c>
    </row>
    <row r="22" spans="1:7" x14ac:dyDescent="0.25">
      <c r="A22" s="119" t="s">
        <v>300</v>
      </c>
      <c r="B22" s="120">
        <v>0</v>
      </c>
      <c r="C22" s="123">
        <v>0</v>
      </c>
      <c r="D22" s="120">
        <v>0</v>
      </c>
      <c r="E22" s="120">
        <v>0</v>
      </c>
      <c r="F22" s="122">
        <v>5</v>
      </c>
      <c r="G22" s="118">
        <f t="shared" si="1"/>
        <v>5</v>
      </c>
    </row>
    <row r="23" spans="1:7" x14ac:dyDescent="0.25">
      <c r="A23" s="119" t="s">
        <v>301</v>
      </c>
      <c r="B23" s="120">
        <v>0</v>
      </c>
      <c r="C23" s="123">
        <v>0</v>
      </c>
      <c r="D23" s="120">
        <v>0</v>
      </c>
      <c r="E23" s="120">
        <v>0</v>
      </c>
      <c r="F23" s="122">
        <v>2</v>
      </c>
      <c r="G23" s="118">
        <f t="shared" si="1"/>
        <v>2</v>
      </c>
    </row>
    <row r="24" spans="1:7" x14ac:dyDescent="0.25">
      <c r="A24" s="119" t="s">
        <v>302</v>
      </c>
      <c r="B24" s="120">
        <v>2</v>
      </c>
      <c r="C24" s="120">
        <v>1</v>
      </c>
      <c r="D24" s="120">
        <v>0</v>
      </c>
      <c r="E24" s="120">
        <v>0</v>
      </c>
      <c r="F24" s="122">
        <v>2</v>
      </c>
      <c r="G24" s="118">
        <f t="shared" si="1"/>
        <v>4</v>
      </c>
    </row>
    <row r="25" spans="1:7" x14ac:dyDescent="0.25">
      <c r="A25" s="119" t="s">
        <v>303</v>
      </c>
      <c r="B25" s="120">
        <v>1</v>
      </c>
      <c r="C25" s="120">
        <v>1</v>
      </c>
      <c r="D25" s="120">
        <v>1</v>
      </c>
      <c r="E25" s="120">
        <v>0</v>
      </c>
      <c r="F25" s="122">
        <v>5</v>
      </c>
      <c r="G25" s="118">
        <f t="shared" si="1"/>
        <v>7</v>
      </c>
    </row>
    <row r="26" spans="1:7" x14ac:dyDescent="0.25">
      <c r="A26" s="119" t="s">
        <v>304</v>
      </c>
      <c r="B26" s="120">
        <v>1</v>
      </c>
      <c r="C26" s="121">
        <v>0</v>
      </c>
      <c r="D26" s="120">
        <v>0</v>
      </c>
      <c r="E26" s="120">
        <v>0</v>
      </c>
      <c r="F26" s="122">
        <v>0</v>
      </c>
      <c r="G26" s="118">
        <f t="shared" si="1"/>
        <v>1</v>
      </c>
    </row>
    <row r="27" spans="1:7" x14ac:dyDescent="0.25">
      <c r="A27" s="119" t="s">
        <v>305</v>
      </c>
      <c r="B27" s="120">
        <v>203</v>
      </c>
      <c r="C27" s="120">
        <v>178</v>
      </c>
      <c r="D27" s="120">
        <v>114</v>
      </c>
      <c r="E27" s="120">
        <v>25</v>
      </c>
      <c r="F27" s="122">
        <v>123</v>
      </c>
      <c r="G27" s="118">
        <f t="shared" si="1"/>
        <v>465</v>
      </c>
    </row>
    <row r="28" spans="1:7" x14ac:dyDescent="0.25">
      <c r="A28" s="119" t="s">
        <v>306</v>
      </c>
      <c r="B28" s="120">
        <v>0</v>
      </c>
      <c r="C28" s="123">
        <v>0</v>
      </c>
      <c r="D28" s="120">
        <v>1</v>
      </c>
      <c r="E28" s="120">
        <v>0</v>
      </c>
      <c r="F28" s="122">
        <v>0</v>
      </c>
      <c r="G28" s="118">
        <f t="shared" si="1"/>
        <v>1</v>
      </c>
    </row>
    <row r="29" spans="1:7" x14ac:dyDescent="0.25">
      <c r="A29" s="119" t="s">
        <v>307</v>
      </c>
      <c r="B29" s="120">
        <v>0</v>
      </c>
      <c r="C29" s="120">
        <v>0</v>
      </c>
      <c r="D29" s="120">
        <v>0</v>
      </c>
      <c r="E29" s="120">
        <v>0</v>
      </c>
      <c r="F29" s="122">
        <v>2</v>
      </c>
      <c r="G29" s="118">
        <f t="shared" si="1"/>
        <v>2</v>
      </c>
    </row>
    <row r="30" spans="1:7" x14ac:dyDescent="0.25">
      <c r="A30" s="119" t="s">
        <v>308</v>
      </c>
      <c r="B30" s="120">
        <v>0</v>
      </c>
      <c r="C30" s="120">
        <v>0</v>
      </c>
      <c r="D30" s="120">
        <v>0</v>
      </c>
      <c r="E30" s="120">
        <v>0</v>
      </c>
      <c r="F30" s="122">
        <v>0</v>
      </c>
      <c r="G30" s="118">
        <f t="shared" si="1"/>
        <v>0</v>
      </c>
    </row>
    <row r="31" spans="1:7" x14ac:dyDescent="0.25">
      <c r="A31" s="119" t="s">
        <v>309</v>
      </c>
      <c r="B31" s="120">
        <v>0</v>
      </c>
      <c r="C31" s="123">
        <v>0</v>
      </c>
      <c r="D31" s="120">
        <v>0</v>
      </c>
      <c r="E31" s="120">
        <v>0</v>
      </c>
      <c r="F31" s="122">
        <v>1</v>
      </c>
      <c r="G31" s="118">
        <f t="shared" si="1"/>
        <v>1</v>
      </c>
    </row>
    <row r="32" spans="1:7" x14ac:dyDescent="0.25">
      <c r="A32" s="119" t="s">
        <v>310</v>
      </c>
      <c r="B32" s="120">
        <v>0</v>
      </c>
      <c r="C32" s="121">
        <v>0</v>
      </c>
      <c r="D32" s="120">
        <v>0</v>
      </c>
      <c r="E32" s="120">
        <v>0</v>
      </c>
      <c r="F32" s="122">
        <v>3</v>
      </c>
      <c r="G32" s="118">
        <f t="shared" si="1"/>
        <v>3</v>
      </c>
    </row>
    <row r="33" spans="1:7" x14ac:dyDescent="0.25">
      <c r="A33" s="119" t="s">
        <v>311</v>
      </c>
      <c r="B33" s="120">
        <v>0</v>
      </c>
      <c r="C33" s="121">
        <v>0</v>
      </c>
      <c r="D33" s="120">
        <v>1</v>
      </c>
      <c r="E33" s="120">
        <v>0</v>
      </c>
      <c r="F33" s="122">
        <v>0</v>
      </c>
      <c r="G33" s="118">
        <f t="shared" si="1"/>
        <v>1</v>
      </c>
    </row>
    <row r="34" spans="1:7" x14ac:dyDescent="0.25">
      <c r="A34" s="119" t="s">
        <v>312</v>
      </c>
      <c r="B34" s="120">
        <v>0</v>
      </c>
      <c r="C34" s="121">
        <v>0</v>
      </c>
      <c r="D34" s="120">
        <v>1</v>
      </c>
      <c r="E34" s="120">
        <v>0</v>
      </c>
      <c r="F34" s="122">
        <v>4</v>
      </c>
      <c r="G34" s="118">
        <f t="shared" si="1"/>
        <v>5</v>
      </c>
    </row>
    <row r="35" spans="1:7" x14ac:dyDescent="0.25">
      <c r="A35" s="119" t="s">
        <v>313</v>
      </c>
      <c r="B35" s="120">
        <v>0</v>
      </c>
      <c r="C35" s="121">
        <v>0</v>
      </c>
      <c r="D35" s="120">
        <v>0</v>
      </c>
      <c r="E35" s="120">
        <v>0</v>
      </c>
      <c r="F35" s="122">
        <v>3</v>
      </c>
      <c r="G35" s="118">
        <f t="shared" si="1"/>
        <v>3</v>
      </c>
    </row>
    <row r="36" spans="1:7" x14ac:dyDescent="0.25">
      <c r="A36" s="119" t="s">
        <v>314</v>
      </c>
      <c r="B36" s="120">
        <v>0</v>
      </c>
      <c r="C36" s="123">
        <v>0</v>
      </c>
      <c r="D36" s="120">
        <v>0</v>
      </c>
      <c r="E36" s="120">
        <v>0</v>
      </c>
      <c r="F36" s="122">
        <v>0</v>
      </c>
      <c r="G36" s="118">
        <f t="shared" si="1"/>
        <v>0</v>
      </c>
    </row>
    <row r="37" spans="1:7" x14ac:dyDescent="0.25">
      <c r="A37" s="119" t="s">
        <v>315</v>
      </c>
      <c r="B37" s="120">
        <v>0</v>
      </c>
      <c r="C37" s="120">
        <v>0</v>
      </c>
      <c r="D37" s="120">
        <v>1</v>
      </c>
      <c r="E37" s="120">
        <v>0</v>
      </c>
      <c r="F37" s="122">
        <v>1</v>
      </c>
      <c r="G37" s="118">
        <f t="shared" si="1"/>
        <v>2</v>
      </c>
    </row>
    <row r="38" spans="1:7" x14ac:dyDescent="0.25">
      <c r="A38" s="119" t="s">
        <v>316</v>
      </c>
      <c r="B38" s="120">
        <v>2</v>
      </c>
      <c r="C38" s="121">
        <v>2</v>
      </c>
      <c r="D38" s="120">
        <v>1</v>
      </c>
      <c r="E38" s="120">
        <v>0</v>
      </c>
      <c r="F38" s="122">
        <v>3</v>
      </c>
      <c r="G38" s="118">
        <f t="shared" si="1"/>
        <v>6</v>
      </c>
    </row>
    <row r="39" spans="1:7" x14ac:dyDescent="0.25">
      <c r="A39" s="119" t="s">
        <v>317</v>
      </c>
      <c r="B39" s="120">
        <v>1</v>
      </c>
      <c r="C39" s="121">
        <v>1</v>
      </c>
      <c r="D39" s="120">
        <v>0</v>
      </c>
      <c r="E39" s="120">
        <v>0</v>
      </c>
      <c r="F39" s="122">
        <v>0</v>
      </c>
      <c r="G39" s="118">
        <f t="shared" si="1"/>
        <v>1</v>
      </c>
    </row>
    <row r="40" spans="1:7" x14ac:dyDescent="0.25">
      <c r="A40" s="119" t="s">
        <v>318</v>
      </c>
      <c r="B40" s="120">
        <v>1</v>
      </c>
      <c r="C40" s="120">
        <v>1</v>
      </c>
      <c r="D40" s="120">
        <v>0</v>
      </c>
      <c r="E40" s="120">
        <v>0</v>
      </c>
      <c r="F40" s="122">
        <v>2</v>
      </c>
      <c r="G40" s="118">
        <f t="shared" si="1"/>
        <v>3</v>
      </c>
    </row>
    <row r="41" spans="1:7" x14ac:dyDescent="0.25">
      <c r="A41" s="119" t="s">
        <v>319</v>
      </c>
      <c r="B41" s="120">
        <v>0</v>
      </c>
      <c r="C41" s="120">
        <v>0</v>
      </c>
      <c r="D41" s="120">
        <v>0</v>
      </c>
      <c r="E41" s="120">
        <v>0</v>
      </c>
      <c r="F41" s="122">
        <v>0</v>
      </c>
      <c r="G41" s="118">
        <f t="shared" si="1"/>
        <v>0</v>
      </c>
    </row>
    <row r="42" spans="1:7" x14ac:dyDescent="0.25">
      <c r="A42" s="119" t="s">
        <v>320</v>
      </c>
      <c r="B42" s="120">
        <v>0</v>
      </c>
      <c r="C42" s="120">
        <v>0</v>
      </c>
      <c r="D42" s="120">
        <v>0</v>
      </c>
      <c r="E42" s="120">
        <v>0</v>
      </c>
      <c r="F42" s="122">
        <v>0</v>
      </c>
      <c r="G42" s="118">
        <f t="shared" si="1"/>
        <v>0</v>
      </c>
    </row>
    <row r="43" spans="1:7" x14ac:dyDescent="0.25">
      <c r="A43" s="119" t="s">
        <v>321</v>
      </c>
      <c r="B43" s="120">
        <v>0</v>
      </c>
      <c r="C43" s="120">
        <v>0</v>
      </c>
      <c r="D43" s="120">
        <v>0</v>
      </c>
      <c r="E43" s="120">
        <v>0</v>
      </c>
      <c r="F43" s="122">
        <v>0</v>
      </c>
      <c r="G43" s="118">
        <f t="shared" si="1"/>
        <v>0</v>
      </c>
    </row>
    <row r="44" spans="1:7" x14ac:dyDescent="0.25">
      <c r="A44" s="119" t="s">
        <v>322</v>
      </c>
      <c r="B44" s="120">
        <v>2</v>
      </c>
      <c r="C44" s="120">
        <v>2</v>
      </c>
      <c r="D44" s="120">
        <v>2</v>
      </c>
      <c r="E44" s="120">
        <v>0</v>
      </c>
      <c r="F44" s="122">
        <v>2</v>
      </c>
      <c r="G44" s="118">
        <f t="shared" si="1"/>
        <v>6</v>
      </c>
    </row>
    <row r="45" spans="1:7" x14ac:dyDescent="0.25">
      <c r="A45" s="119" t="s">
        <v>323</v>
      </c>
      <c r="B45" s="120">
        <v>4</v>
      </c>
      <c r="C45" s="120">
        <v>4</v>
      </c>
      <c r="D45" s="120">
        <v>4</v>
      </c>
      <c r="E45" s="120">
        <v>1</v>
      </c>
      <c r="F45" s="122">
        <v>6</v>
      </c>
      <c r="G45" s="118">
        <f t="shared" si="1"/>
        <v>15</v>
      </c>
    </row>
    <row r="46" spans="1:7" x14ac:dyDescent="0.25">
      <c r="A46" s="119" t="s">
        <v>324</v>
      </c>
      <c r="B46" s="120">
        <v>0</v>
      </c>
      <c r="C46" s="120">
        <v>0</v>
      </c>
      <c r="D46" s="120">
        <v>0</v>
      </c>
      <c r="E46" s="120">
        <v>0</v>
      </c>
      <c r="F46" s="122">
        <v>0</v>
      </c>
      <c r="G46" s="118">
        <f t="shared" si="1"/>
        <v>0</v>
      </c>
    </row>
    <row r="47" spans="1:7" x14ac:dyDescent="0.25">
      <c r="A47" s="119" t="s">
        <v>325</v>
      </c>
      <c r="B47" s="120">
        <v>0</v>
      </c>
      <c r="C47" s="120">
        <v>0</v>
      </c>
      <c r="D47" s="120">
        <v>0</v>
      </c>
      <c r="E47" s="120">
        <v>0</v>
      </c>
      <c r="F47" s="122">
        <v>0</v>
      </c>
      <c r="G47" s="118">
        <f t="shared" si="1"/>
        <v>0</v>
      </c>
    </row>
    <row r="48" spans="1:7" x14ac:dyDescent="0.25">
      <c r="A48" s="119" t="s">
        <v>326</v>
      </c>
      <c r="B48" s="120">
        <v>3</v>
      </c>
      <c r="C48" s="120">
        <v>2</v>
      </c>
      <c r="D48" s="120">
        <v>1</v>
      </c>
      <c r="E48" s="120">
        <v>0</v>
      </c>
      <c r="F48" s="122">
        <v>3</v>
      </c>
      <c r="G48" s="118">
        <f t="shared" si="1"/>
        <v>7</v>
      </c>
    </row>
    <row r="49" spans="1:7" x14ac:dyDescent="0.25">
      <c r="A49" s="119" t="s">
        <v>327</v>
      </c>
      <c r="B49" s="120">
        <v>0</v>
      </c>
      <c r="C49" s="120">
        <v>0</v>
      </c>
      <c r="D49" s="120">
        <v>2</v>
      </c>
      <c r="E49" s="120">
        <v>0</v>
      </c>
      <c r="F49" s="122">
        <v>2</v>
      </c>
      <c r="G49" s="118">
        <f t="shared" si="1"/>
        <v>4</v>
      </c>
    </row>
    <row r="50" spans="1:7" x14ac:dyDescent="0.25">
      <c r="A50" s="119" t="s">
        <v>328</v>
      </c>
      <c r="B50" s="120">
        <v>0</v>
      </c>
      <c r="C50" s="120">
        <v>0</v>
      </c>
      <c r="D50" s="120">
        <v>0</v>
      </c>
      <c r="E50" s="120">
        <v>0</v>
      </c>
      <c r="F50" s="122">
        <v>0</v>
      </c>
      <c r="G50" s="118">
        <f t="shared" si="1"/>
        <v>0</v>
      </c>
    </row>
    <row r="51" spans="1:7" x14ac:dyDescent="0.25">
      <c r="A51" s="119" t="s">
        <v>329</v>
      </c>
      <c r="B51" s="120">
        <v>9</v>
      </c>
      <c r="C51" s="120">
        <v>8</v>
      </c>
      <c r="D51" s="120">
        <v>11</v>
      </c>
      <c r="E51" s="120">
        <v>1</v>
      </c>
      <c r="F51" s="122">
        <v>9</v>
      </c>
      <c r="G51" s="118">
        <f t="shared" si="1"/>
        <v>30</v>
      </c>
    </row>
    <row r="52" spans="1:7" x14ac:dyDescent="0.25">
      <c r="A52" s="119" t="s">
        <v>330</v>
      </c>
      <c r="B52" s="120">
        <v>0</v>
      </c>
      <c r="C52" s="120">
        <v>0</v>
      </c>
      <c r="D52" s="120">
        <v>0</v>
      </c>
      <c r="E52" s="120">
        <v>0</v>
      </c>
      <c r="F52" s="122">
        <v>1</v>
      </c>
      <c r="G52" s="118">
        <f t="shared" si="1"/>
        <v>1</v>
      </c>
    </row>
    <row r="53" spans="1:7" x14ac:dyDescent="0.25">
      <c r="A53" s="119" t="s">
        <v>331</v>
      </c>
      <c r="B53" s="120">
        <v>0</v>
      </c>
      <c r="C53" s="123">
        <v>0</v>
      </c>
      <c r="D53" s="120">
        <v>0</v>
      </c>
      <c r="E53" s="120">
        <v>0</v>
      </c>
      <c r="F53" s="122">
        <v>0</v>
      </c>
      <c r="G53" s="118">
        <f t="shared" si="1"/>
        <v>0</v>
      </c>
    </row>
    <row r="54" spans="1:7" x14ac:dyDescent="0.25">
      <c r="A54" s="124" t="s">
        <v>332</v>
      </c>
      <c r="B54" s="125">
        <v>13</v>
      </c>
      <c r="C54" s="126">
        <v>4</v>
      </c>
      <c r="D54" s="125">
        <v>23</v>
      </c>
      <c r="E54" s="125">
        <v>0</v>
      </c>
      <c r="F54" s="127">
        <v>35</v>
      </c>
      <c r="G54" s="128">
        <f t="shared" si="1"/>
        <v>71</v>
      </c>
    </row>
  </sheetData>
  <mergeCells count="1">
    <mergeCell ref="A1:G1"/>
  </mergeCells>
  <pageMargins left="0.7" right="0.7" top="0.75" bottom="0.75" header="0.3" footer="0.3"/>
  <pageSetup orientation="landscape" horizontalDpi="1200" verticalDpi="1200" r:id="rId1"/>
  <headerFooter>
    <oddHeader xml:space="preserve">&amp;C&amp;"Cambria,Bold"&amp;12&amp;KC00000Southern Illinois University Edwardsville
Fall 2020&amp;"-,Regular"&amp;11&amp;K01+000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76562-6642-4999-9E85-538D732C068F}">
  <sheetPr>
    <pageSetUpPr fitToPage="1"/>
  </sheetPr>
  <dimension ref="A1:T93"/>
  <sheetViews>
    <sheetView zoomScaleNormal="100" workbookViewId="0">
      <selection activeCell="W9" sqref="W9"/>
    </sheetView>
  </sheetViews>
  <sheetFormatPr defaultRowHeight="15" x14ac:dyDescent="0.25"/>
  <cols>
    <col min="1" max="1" width="27.42578125" customWidth="1"/>
  </cols>
  <sheetData>
    <row r="1" spans="1:20" ht="45" x14ac:dyDescent="0.25">
      <c r="A1" s="140" t="s">
        <v>462</v>
      </c>
      <c r="B1" s="243" t="s">
        <v>21</v>
      </c>
      <c r="C1" s="244"/>
      <c r="D1" s="241" t="s">
        <v>14</v>
      </c>
      <c r="E1" s="242"/>
      <c r="F1" s="243" t="s">
        <v>15</v>
      </c>
      <c r="G1" s="244"/>
      <c r="H1" s="241" t="s">
        <v>24</v>
      </c>
      <c r="I1" s="242"/>
      <c r="J1" s="241" t="s">
        <v>17</v>
      </c>
      <c r="K1" s="242"/>
      <c r="L1" s="243" t="s">
        <v>18</v>
      </c>
      <c r="M1" s="244"/>
      <c r="N1" s="241" t="s">
        <v>22</v>
      </c>
      <c r="O1" s="242"/>
      <c r="P1" s="243" t="s">
        <v>25</v>
      </c>
      <c r="Q1" s="244"/>
      <c r="R1" s="245" t="s">
        <v>220</v>
      </c>
      <c r="S1" s="245"/>
      <c r="T1" s="244"/>
    </row>
    <row r="2" spans="1:20" x14ac:dyDescent="0.25">
      <c r="A2" s="141" t="s">
        <v>463</v>
      </c>
      <c r="B2" s="142" t="s">
        <v>19</v>
      </c>
      <c r="C2" s="143" t="s">
        <v>20</v>
      </c>
      <c r="D2" s="142" t="s">
        <v>19</v>
      </c>
      <c r="E2" s="143" t="s">
        <v>20</v>
      </c>
      <c r="F2" s="142" t="s">
        <v>19</v>
      </c>
      <c r="G2" s="143" t="s">
        <v>20</v>
      </c>
      <c r="H2" s="142" t="s">
        <v>19</v>
      </c>
      <c r="I2" s="143" t="s">
        <v>20</v>
      </c>
      <c r="J2" s="142" t="s">
        <v>19</v>
      </c>
      <c r="K2" s="143" t="s">
        <v>20</v>
      </c>
      <c r="L2" s="142" t="s">
        <v>19</v>
      </c>
      <c r="M2" s="143" t="s">
        <v>20</v>
      </c>
      <c r="N2" s="142" t="s">
        <v>19</v>
      </c>
      <c r="O2" s="143" t="s">
        <v>20</v>
      </c>
      <c r="P2" s="142" t="s">
        <v>19</v>
      </c>
      <c r="Q2" s="143" t="s">
        <v>20</v>
      </c>
      <c r="R2" s="144" t="s">
        <v>19</v>
      </c>
      <c r="S2" s="144" t="s">
        <v>20</v>
      </c>
      <c r="T2" s="174" t="s">
        <v>30</v>
      </c>
    </row>
    <row r="3" spans="1:20" x14ac:dyDescent="0.25">
      <c r="A3" s="145" t="s">
        <v>220</v>
      </c>
      <c r="B3" s="146">
        <v>31</v>
      </c>
      <c r="C3" s="139">
        <v>47</v>
      </c>
      <c r="D3" s="146">
        <v>1</v>
      </c>
      <c r="E3" s="139">
        <v>1</v>
      </c>
      <c r="F3" s="146">
        <v>12</v>
      </c>
      <c r="G3" s="139">
        <v>16</v>
      </c>
      <c r="H3" s="146">
        <v>64</v>
      </c>
      <c r="I3" s="139">
        <v>102</v>
      </c>
      <c r="J3" s="146">
        <v>1</v>
      </c>
      <c r="K3" s="139">
        <v>2</v>
      </c>
      <c r="L3" s="146">
        <v>387</v>
      </c>
      <c r="M3" s="139">
        <v>531</v>
      </c>
      <c r="N3" s="146">
        <v>33</v>
      </c>
      <c r="O3" s="139">
        <v>37</v>
      </c>
      <c r="P3" s="146">
        <v>7</v>
      </c>
      <c r="Q3" s="139">
        <v>15</v>
      </c>
      <c r="R3" s="138">
        <f>SUMIF($B$2:$Q$2,"Men",$B3:$Q3)</f>
        <v>536</v>
      </c>
      <c r="S3" s="138">
        <f>SUMIF($B$2:$Q$2,"Women",$B3:$Q3)</f>
        <v>751</v>
      </c>
      <c r="T3" s="175">
        <v>1287</v>
      </c>
    </row>
    <row r="4" spans="1:20" x14ac:dyDescent="0.25">
      <c r="A4" s="147" t="s">
        <v>464</v>
      </c>
      <c r="B4" s="147">
        <v>0</v>
      </c>
      <c r="C4" s="137">
        <v>0</v>
      </c>
      <c r="D4" s="147">
        <v>0</v>
      </c>
      <c r="E4" s="137">
        <v>0</v>
      </c>
      <c r="F4" s="147">
        <v>0</v>
      </c>
      <c r="G4" s="137">
        <v>0</v>
      </c>
      <c r="H4" s="147">
        <v>0</v>
      </c>
      <c r="I4" s="137">
        <v>1</v>
      </c>
      <c r="J4" s="147">
        <v>0</v>
      </c>
      <c r="K4" s="137">
        <v>0</v>
      </c>
      <c r="L4" s="147">
        <v>4</v>
      </c>
      <c r="M4" s="137">
        <v>2</v>
      </c>
      <c r="N4" s="147">
        <v>0</v>
      </c>
      <c r="O4" s="137">
        <v>0</v>
      </c>
      <c r="P4" s="147">
        <v>0</v>
      </c>
      <c r="Q4" s="137">
        <v>0</v>
      </c>
      <c r="R4" s="136">
        <f>SUMIF($B$2:$Q$2,"Men",$B4:$Q4)</f>
        <v>4</v>
      </c>
      <c r="S4" s="136">
        <f>SUMIF($B$2:$Q$2,"Women",$B4:$Q4)</f>
        <v>3</v>
      </c>
      <c r="T4" s="176">
        <v>7</v>
      </c>
    </row>
    <row r="5" spans="1:20" x14ac:dyDescent="0.25">
      <c r="A5" s="147" t="s">
        <v>465</v>
      </c>
      <c r="B5" s="147">
        <v>0</v>
      </c>
      <c r="C5" s="137">
        <v>0</v>
      </c>
      <c r="D5" s="147">
        <v>0</v>
      </c>
      <c r="E5" s="137">
        <v>0</v>
      </c>
      <c r="F5" s="147">
        <v>0</v>
      </c>
      <c r="G5" s="137">
        <v>0</v>
      </c>
      <c r="H5" s="147">
        <v>0</v>
      </c>
      <c r="I5" s="137">
        <v>0</v>
      </c>
      <c r="J5" s="147">
        <v>0</v>
      </c>
      <c r="K5" s="137">
        <v>0</v>
      </c>
      <c r="L5" s="147">
        <v>3</v>
      </c>
      <c r="M5" s="137">
        <v>7</v>
      </c>
      <c r="N5" s="147">
        <v>0</v>
      </c>
      <c r="O5" s="137">
        <v>0</v>
      </c>
      <c r="P5" s="147">
        <v>0</v>
      </c>
      <c r="Q5" s="137">
        <v>0</v>
      </c>
      <c r="R5" s="136">
        <f>SUMIF($B$2:$Q$2,"Men",$B5:$Q5)</f>
        <v>3</v>
      </c>
      <c r="S5" s="136">
        <f t="shared" ref="S5:S68" si="0">SUMIF($B$2:$Q$2,"Women",$B5:$Q5)</f>
        <v>7</v>
      </c>
      <c r="T5" s="176">
        <v>10</v>
      </c>
    </row>
    <row r="6" spans="1:20" x14ac:dyDescent="0.25">
      <c r="A6" s="147" t="s">
        <v>466</v>
      </c>
      <c r="B6" s="147">
        <v>0</v>
      </c>
      <c r="C6" s="137">
        <v>0</v>
      </c>
      <c r="D6" s="147">
        <v>0</v>
      </c>
      <c r="E6" s="137">
        <v>0</v>
      </c>
      <c r="F6" s="147">
        <v>0</v>
      </c>
      <c r="G6" s="137">
        <v>0</v>
      </c>
      <c r="H6" s="147">
        <v>0</v>
      </c>
      <c r="I6" s="137">
        <v>0</v>
      </c>
      <c r="J6" s="147">
        <v>0</v>
      </c>
      <c r="K6" s="137">
        <v>0</v>
      </c>
      <c r="L6" s="147">
        <v>0</v>
      </c>
      <c r="M6" s="137">
        <v>1</v>
      </c>
      <c r="N6" s="147">
        <v>0</v>
      </c>
      <c r="O6" s="137">
        <v>0</v>
      </c>
      <c r="P6" s="147">
        <v>0</v>
      </c>
      <c r="Q6" s="137">
        <v>0</v>
      </c>
      <c r="R6" s="136">
        <f t="shared" ref="R6:R69" si="1">SUMIF($B$2:$Q$2,"Men",$B6:$Q6)</f>
        <v>0</v>
      </c>
      <c r="S6" s="136">
        <f t="shared" si="0"/>
        <v>1</v>
      </c>
      <c r="T6" s="176">
        <v>1</v>
      </c>
    </row>
    <row r="7" spans="1:20" x14ac:dyDescent="0.25">
      <c r="A7" s="147" t="s">
        <v>467</v>
      </c>
      <c r="B7" s="147">
        <v>0</v>
      </c>
      <c r="C7" s="137">
        <v>1</v>
      </c>
      <c r="D7" s="147">
        <v>0</v>
      </c>
      <c r="E7" s="137">
        <v>0</v>
      </c>
      <c r="F7" s="147">
        <v>0</v>
      </c>
      <c r="G7" s="137">
        <v>0</v>
      </c>
      <c r="H7" s="147">
        <v>0</v>
      </c>
      <c r="I7" s="137">
        <v>0</v>
      </c>
      <c r="J7" s="147">
        <v>0</v>
      </c>
      <c r="K7" s="137">
        <v>0</v>
      </c>
      <c r="L7" s="147">
        <v>0</v>
      </c>
      <c r="M7" s="137">
        <v>0</v>
      </c>
      <c r="N7" s="147">
        <v>0</v>
      </c>
      <c r="O7" s="137">
        <v>0</v>
      </c>
      <c r="P7" s="147">
        <v>0</v>
      </c>
      <c r="Q7" s="137">
        <v>1</v>
      </c>
      <c r="R7" s="136">
        <f t="shared" si="1"/>
        <v>0</v>
      </c>
      <c r="S7" s="136">
        <f t="shared" si="0"/>
        <v>2</v>
      </c>
      <c r="T7" s="176">
        <v>2</v>
      </c>
    </row>
    <row r="8" spans="1:20" x14ac:dyDescent="0.25">
      <c r="A8" s="147" t="s">
        <v>468</v>
      </c>
      <c r="B8" s="147">
        <v>0</v>
      </c>
      <c r="C8" s="137">
        <v>0</v>
      </c>
      <c r="D8" s="147">
        <v>0</v>
      </c>
      <c r="E8" s="137">
        <v>0</v>
      </c>
      <c r="F8" s="147">
        <v>0</v>
      </c>
      <c r="G8" s="137">
        <v>0</v>
      </c>
      <c r="H8" s="147">
        <v>0</v>
      </c>
      <c r="I8" s="137">
        <v>0</v>
      </c>
      <c r="J8" s="147">
        <v>0</v>
      </c>
      <c r="K8" s="137">
        <v>0</v>
      </c>
      <c r="L8" s="147">
        <v>1</v>
      </c>
      <c r="M8" s="137">
        <v>3</v>
      </c>
      <c r="N8" s="147">
        <v>0</v>
      </c>
      <c r="O8" s="137">
        <v>0</v>
      </c>
      <c r="P8" s="147">
        <v>0</v>
      </c>
      <c r="Q8" s="137">
        <v>0</v>
      </c>
      <c r="R8" s="136">
        <f t="shared" si="1"/>
        <v>1</v>
      </c>
      <c r="S8" s="136">
        <f t="shared" si="0"/>
        <v>3</v>
      </c>
      <c r="T8" s="176">
        <v>4</v>
      </c>
    </row>
    <row r="9" spans="1:20" x14ac:dyDescent="0.25">
      <c r="A9" s="147" t="s">
        <v>469</v>
      </c>
      <c r="B9" s="147">
        <v>0</v>
      </c>
      <c r="C9" s="137">
        <v>0</v>
      </c>
      <c r="D9" s="147">
        <v>0</v>
      </c>
      <c r="E9" s="137">
        <v>0</v>
      </c>
      <c r="F9" s="147">
        <v>0</v>
      </c>
      <c r="G9" s="137">
        <v>0</v>
      </c>
      <c r="H9" s="147">
        <v>0</v>
      </c>
      <c r="I9" s="137">
        <v>0</v>
      </c>
      <c r="J9" s="147">
        <v>0</v>
      </c>
      <c r="K9" s="137">
        <v>0</v>
      </c>
      <c r="L9" s="147">
        <v>0</v>
      </c>
      <c r="M9" s="137">
        <v>3</v>
      </c>
      <c r="N9" s="147">
        <v>0</v>
      </c>
      <c r="O9" s="137">
        <v>0</v>
      </c>
      <c r="P9" s="147">
        <v>0</v>
      </c>
      <c r="Q9" s="137">
        <v>0</v>
      </c>
      <c r="R9" s="136">
        <f t="shared" si="1"/>
        <v>0</v>
      </c>
      <c r="S9" s="136">
        <f t="shared" si="0"/>
        <v>3</v>
      </c>
      <c r="T9" s="176">
        <v>3</v>
      </c>
    </row>
    <row r="10" spans="1:20" x14ac:dyDescent="0.25">
      <c r="A10" s="147" t="s">
        <v>470</v>
      </c>
      <c r="B10" s="147">
        <v>0</v>
      </c>
      <c r="C10" s="137">
        <v>1</v>
      </c>
      <c r="D10" s="147">
        <v>0</v>
      </c>
      <c r="E10" s="137">
        <v>0</v>
      </c>
      <c r="F10" s="147">
        <v>0</v>
      </c>
      <c r="G10" s="137">
        <v>0</v>
      </c>
      <c r="H10" s="147">
        <v>2</v>
      </c>
      <c r="I10" s="137">
        <v>0</v>
      </c>
      <c r="J10" s="147">
        <v>0</v>
      </c>
      <c r="K10" s="137">
        <v>0</v>
      </c>
      <c r="L10" s="147">
        <v>1</v>
      </c>
      <c r="M10" s="137">
        <v>4</v>
      </c>
      <c r="N10" s="147">
        <v>0</v>
      </c>
      <c r="O10" s="137">
        <v>0</v>
      </c>
      <c r="P10" s="147">
        <v>0</v>
      </c>
      <c r="Q10" s="137">
        <v>0</v>
      </c>
      <c r="R10" s="136">
        <f t="shared" si="1"/>
        <v>3</v>
      </c>
      <c r="S10" s="136">
        <f t="shared" si="0"/>
        <v>5</v>
      </c>
      <c r="T10" s="176">
        <v>8</v>
      </c>
    </row>
    <row r="11" spans="1:20" x14ac:dyDescent="0.25">
      <c r="A11" s="147" t="s">
        <v>471</v>
      </c>
      <c r="B11" s="147">
        <v>0</v>
      </c>
      <c r="C11" s="137">
        <v>0</v>
      </c>
      <c r="D11" s="147">
        <v>0</v>
      </c>
      <c r="E11" s="137">
        <v>0</v>
      </c>
      <c r="F11" s="147">
        <v>0</v>
      </c>
      <c r="G11" s="137">
        <v>0</v>
      </c>
      <c r="H11" s="147">
        <v>0</v>
      </c>
      <c r="I11" s="137">
        <v>0</v>
      </c>
      <c r="J11" s="147">
        <v>0</v>
      </c>
      <c r="K11" s="137">
        <v>0</v>
      </c>
      <c r="L11" s="147">
        <v>1</v>
      </c>
      <c r="M11" s="137">
        <v>1</v>
      </c>
      <c r="N11" s="147">
        <v>0</v>
      </c>
      <c r="O11" s="137">
        <v>0</v>
      </c>
      <c r="P11" s="147">
        <v>0</v>
      </c>
      <c r="Q11" s="137">
        <v>0</v>
      </c>
      <c r="R11" s="136">
        <f t="shared" si="1"/>
        <v>1</v>
      </c>
      <c r="S11" s="136">
        <f t="shared" si="0"/>
        <v>1</v>
      </c>
      <c r="T11" s="176">
        <v>2</v>
      </c>
    </row>
    <row r="12" spans="1:20" x14ac:dyDescent="0.25">
      <c r="A12" s="147" t="s">
        <v>472</v>
      </c>
      <c r="B12" s="147">
        <v>0</v>
      </c>
      <c r="C12" s="137">
        <v>1</v>
      </c>
      <c r="D12" s="147">
        <v>0</v>
      </c>
      <c r="E12" s="137">
        <v>0</v>
      </c>
      <c r="F12" s="147">
        <v>0</v>
      </c>
      <c r="G12" s="137">
        <v>0</v>
      </c>
      <c r="H12" s="147">
        <v>0</v>
      </c>
      <c r="I12" s="137">
        <v>1</v>
      </c>
      <c r="J12" s="147">
        <v>0</v>
      </c>
      <c r="K12" s="137">
        <v>0</v>
      </c>
      <c r="L12" s="147">
        <v>15</v>
      </c>
      <c r="M12" s="137">
        <v>23</v>
      </c>
      <c r="N12" s="147">
        <v>0</v>
      </c>
      <c r="O12" s="137">
        <v>0</v>
      </c>
      <c r="P12" s="147">
        <v>0</v>
      </c>
      <c r="Q12" s="137">
        <v>0</v>
      </c>
      <c r="R12" s="136">
        <f t="shared" si="1"/>
        <v>15</v>
      </c>
      <c r="S12" s="136">
        <f t="shared" si="0"/>
        <v>25</v>
      </c>
      <c r="T12" s="176">
        <v>40</v>
      </c>
    </row>
    <row r="13" spans="1:20" x14ac:dyDescent="0.25">
      <c r="A13" s="147" t="s">
        <v>473</v>
      </c>
      <c r="B13" s="147">
        <v>0</v>
      </c>
      <c r="C13" s="137">
        <v>0</v>
      </c>
      <c r="D13" s="147">
        <v>0</v>
      </c>
      <c r="E13" s="137">
        <v>0</v>
      </c>
      <c r="F13" s="147">
        <v>0</v>
      </c>
      <c r="G13" s="137">
        <v>0</v>
      </c>
      <c r="H13" s="147">
        <v>0</v>
      </c>
      <c r="I13" s="137">
        <v>0</v>
      </c>
      <c r="J13" s="147">
        <v>0</v>
      </c>
      <c r="K13" s="137">
        <v>0</v>
      </c>
      <c r="L13" s="147">
        <v>1</v>
      </c>
      <c r="M13" s="137">
        <v>2</v>
      </c>
      <c r="N13" s="147">
        <v>0</v>
      </c>
      <c r="O13" s="137">
        <v>0</v>
      </c>
      <c r="P13" s="147">
        <v>0</v>
      </c>
      <c r="Q13" s="137">
        <v>0</v>
      </c>
      <c r="R13" s="136">
        <f t="shared" si="1"/>
        <v>1</v>
      </c>
      <c r="S13" s="136">
        <f t="shared" si="0"/>
        <v>2</v>
      </c>
      <c r="T13" s="176">
        <v>3</v>
      </c>
    </row>
    <row r="14" spans="1:20" x14ac:dyDescent="0.25">
      <c r="A14" s="147" t="s">
        <v>474</v>
      </c>
      <c r="B14" s="147">
        <v>7</v>
      </c>
      <c r="C14" s="137">
        <v>7</v>
      </c>
      <c r="D14" s="147">
        <v>0</v>
      </c>
      <c r="E14" s="137">
        <v>0</v>
      </c>
      <c r="F14" s="147">
        <v>0</v>
      </c>
      <c r="G14" s="137">
        <v>0</v>
      </c>
      <c r="H14" s="147">
        <v>28</v>
      </c>
      <c r="I14" s="137">
        <v>50</v>
      </c>
      <c r="J14" s="147">
        <v>0</v>
      </c>
      <c r="K14" s="137">
        <v>0</v>
      </c>
      <c r="L14" s="147">
        <v>4</v>
      </c>
      <c r="M14" s="137">
        <v>6</v>
      </c>
      <c r="N14" s="147">
        <v>3</v>
      </c>
      <c r="O14" s="137">
        <v>2</v>
      </c>
      <c r="P14" s="147">
        <v>0</v>
      </c>
      <c r="Q14" s="137">
        <v>0</v>
      </c>
      <c r="R14" s="136">
        <f t="shared" si="1"/>
        <v>42</v>
      </c>
      <c r="S14" s="136">
        <f t="shared" si="0"/>
        <v>65</v>
      </c>
      <c r="T14" s="176">
        <v>107</v>
      </c>
    </row>
    <row r="15" spans="1:20" x14ac:dyDescent="0.25">
      <c r="A15" s="147" t="s">
        <v>475</v>
      </c>
      <c r="B15" s="147">
        <v>0</v>
      </c>
      <c r="C15" s="137">
        <v>0</v>
      </c>
      <c r="D15" s="147">
        <v>0</v>
      </c>
      <c r="E15" s="137">
        <v>0</v>
      </c>
      <c r="F15" s="147">
        <v>0</v>
      </c>
      <c r="G15" s="137">
        <v>0</v>
      </c>
      <c r="H15" s="147">
        <v>0</v>
      </c>
      <c r="I15" s="137">
        <v>0</v>
      </c>
      <c r="J15" s="147">
        <v>0</v>
      </c>
      <c r="K15" s="137">
        <v>0</v>
      </c>
      <c r="L15" s="147">
        <v>0</v>
      </c>
      <c r="M15" s="137">
        <v>1</v>
      </c>
      <c r="N15" s="147">
        <v>0</v>
      </c>
      <c r="O15" s="137">
        <v>1</v>
      </c>
      <c r="P15" s="147">
        <v>0</v>
      </c>
      <c r="Q15" s="137">
        <v>0</v>
      </c>
      <c r="R15" s="136">
        <f t="shared" si="1"/>
        <v>0</v>
      </c>
      <c r="S15" s="136">
        <f t="shared" si="0"/>
        <v>2</v>
      </c>
      <c r="T15" s="176">
        <v>2</v>
      </c>
    </row>
    <row r="16" spans="1:20" x14ac:dyDescent="0.25">
      <c r="A16" s="147" t="s">
        <v>476</v>
      </c>
      <c r="B16" s="147">
        <v>0</v>
      </c>
      <c r="C16" s="137">
        <v>1</v>
      </c>
      <c r="D16" s="147">
        <v>0</v>
      </c>
      <c r="E16" s="137">
        <v>0</v>
      </c>
      <c r="F16" s="147">
        <v>0</v>
      </c>
      <c r="G16" s="137">
        <v>0</v>
      </c>
      <c r="H16" s="147">
        <v>1</v>
      </c>
      <c r="I16" s="137">
        <v>0</v>
      </c>
      <c r="J16" s="147">
        <v>0</v>
      </c>
      <c r="K16" s="137">
        <v>0</v>
      </c>
      <c r="L16" s="147">
        <v>0</v>
      </c>
      <c r="M16" s="137">
        <v>0</v>
      </c>
      <c r="N16" s="147">
        <v>1</v>
      </c>
      <c r="O16" s="137">
        <v>0</v>
      </c>
      <c r="P16" s="147">
        <v>0</v>
      </c>
      <c r="Q16" s="137">
        <v>0</v>
      </c>
      <c r="R16" s="136">
        <f t="shared" si="1"/>
        <v>2</v>
      </c>
      <c r="S16" s="136">
        <f t="shared" si="0"/>
        <v>1</v>
      </c>
      <c r="T16" s="176">
        <v>3</v>
      </c>
    </row>
    <row r="17" spans="1:20" x14ac:dyDescent="0.25">
      <c r="A17" s="147" t="s">
        <v>477</v>
      </c>
      <c r="B17" s="147">
        <v>0</v>
      </c>
      <c r="C17" s="137">
        <v>0</v>
      </c>
      <c r="D17" s="147">
        <v>0</v>
      </c>
      <c r="E17" s="137">
        <v>0</v>
      </c>
      <c r="F17" s="147">
        <v>0</v>
      </c>
      <c r="G17" s="137">
        <v>0</v>
      </c>
      <c r="H17" s="147">
        <v>0</v>
      </c>
      <c r="I17" s="137">
        <v>0</v>
      </c>
      <c r="J17" s="147">
        <v>0</v>
      </c>
      <c r="K17" s="137">
        <v>0</v>
      </c>
      <c r="L17" s="147">
        <v>2</v>
      </c>
      <c r="M17" s="137">
        <v>0</v>
      </c>
      <c r="N17" s="147">
        <v>0</v>
      </c>
      <c r="O17" s="137">
        <v>0</v>
      </c>
      <c r="P17" s="147">
        <v>0</v>
      </c>
      <c r="Q17" s="137">
        <v>0</v>
      </c>
      <c r="R17" s="136">
        <f t="shared" si="1"/>
        <v>2</v>
      </c>
      <c r="S17" s="136">
        <f t="shared" si="0"/>
        <v>0</v>
      </c>
      <c r="T17" s="176">
        <v>2</v>
      </c>
    </row>
    <row r="18" spans="1:20" x14ac:dyDescent="0.25">
      <c r="A18" s="147" t="s">
        <v>478</v>
      </c>
      <c r="B18" s="147">
        <v>0</v>
      </c>
      <c r="C18" s="137">
        <v>1</v>
      </c>
      <c r="D18" s="147">
        <v>0</v>
      </c>
      <c r="E18" s="137">
        <v>0</v>
      </c>
      <c r="F18" s="147">
        <v>0</v>
      </c>
      <c r="G18" s="137">
        <v>0</v>
      </c>
      <c r="H18" s="147">
        <v>0</v>
      </c>
      <c r="I18" s="137">
        <v>0</v>
      </c>
      <c r="J18" s="147">
        <v>0</v>
      </c>
      <c r="K18" s="137">
        <v>0</v>
      </c>
      <c r="L18" s="147">
        <v>2</v>
      </c>
      <c r="M18" s="137">
        <v>0</v>
      </c>
      <c r="N18" s="147">
        <v>0</v>
      </c>
      <c r="O18" s="137">
        <v>0</v>
      </c>
      <c r="P18" s="147">
        <v>0</v>
      </c>
      <c r="Q18" s="137">
        <v>0</v>
      </c>
      <c r="R18" s="136">
        <f t="shared" si="1"/>
        <v>2</v>
      </c>
      <c r="S18" s="136">
        <f t="shared" si="0"/>
        <v>1</v>
      </c>
      <c r="T18" s="176">
        <v>3</v>
      </c>
    </row>
    <row r="19" spans="1:20" x14ac:dyDescent="0.25">
      <c r="A19" s="147" t="s">
        <v>479</v>
      </c>
      <c r="B19" s="147">
        <v>0</v>
      </c>
      <c r="C19" s="137">
        <v>2</v>
      </c>
      <c r="D19" s="147">
        <v>0</v>
      </c>
      <c r="E19" s="137">
        <v>0</v>
      </c>
      <c r="F19" s="147">
        <v>1</v>
      </c>
      <c r="G19" s="137">
        <v>0</v>
      </c>
      <c r="H19" s="147">
        <v>1</v>
      </c>
      <c r="I19" s="137">
        <v>1</v>
      </c>
      <c r="J19" s="147">
        <v>0</v>
      </c>
      <c r="K19" s="137">
        <v>0</v>
      </c>
      <c r="L19" s="147">
        <v>4</v>
      </c>
      <c r="M19" s="137">
        <v>3</v>
      </c>
      <c r="N19" s="147">
        <v>1</v>
      </c>
      <c r="O19" s="137">
        <v>1</v>
      </c>
      <c r="P19" s="147">
        <v>1</v>
      </c>
      <c r="Q19" s="137">
        <v>0</v>
      </c>
      <c r="R19" s="136">
        <f t="shared" si="1"/>
        <v>8</v>
      </c>
      <c r="S19" s="136">
        <f t="shared" si="0"/>
        <v>7</v>
      </c>
      <c r="T19" s="176">
        <v>15</v>
      </c>
    </row>
    <row r="20" spans="1:20" x14ac:dyDescent="0.25">
      <c r="A20" s="147" t="s">
        <v>480</v>
      </c>
      <c r="B20" s="147">
        <v>0</v>
      </c>
      <c r="C20" s="137">
        <v>0</v>
      </c>
      <c r="D20" s="147">
        <v>0</v>
      </c>
      <c r="E20" s="137">
        <v>0</v>
      </c>
      <c r="F20" s="147">
        <v>0</v>
      </c>
      <c r="G20" s="137">
        <v>0</v>
      </c>
      <c r="H20" s="147">
        <v>0</v>
      </c>
      <c r="I20" s="137">
        <v>0</v>
      </c>
      <c r="J20" s="147">
        <v>0</v>
      </c>
      <c r="K20" s="137">
        <v>0</v>
      </c>
      <c r="L20" s="147">
        <v>1</v>
      </c>
      <c r="M20" s="137">
        <v>2</v>
      </c>
      <c r="N20" s="147">
        <v>0</v>
      </c>
      <c r="O20" s="137">
        <v>0</v>
      </c>
      <c r="P20" s="147">
        <v>0</v>
      </c>
      <c r="Q20" s="137">
        <v>0</v>
      </c>
      <c r="R20" s="136">
        <f t="shared" si="1"/>
        <v>1</v>
      </c>
      <c r="S20" s="136">
        <f t="shared" si="0"/>
        <v>2</v>
      </c>
      <c r="T20" s="176">
        <v>3</v>
      </c>
    </row>
    <row r="21" spans="1:20" x14ac:dyDescent="0.25">
      <c r="A21" s="147" t="s">
        <v>481</v>
      </c>
      <c r="B21" s="147">
        <v>0</v>
      </c>
      <c r="C21" s="137">
        <v>0</v>
      </c>
      <c r="D21" s="147">
        <v>0</v>
      </c>
      <c r="E21" s="137">
        <v>0</v>
      </c>
      <c r="F21" s="147">
        <v>0</v>
      </c>
      <c r="G21" s="137">
        <v>0</v>
      </c>
      <c r="H21" s="147">
        <v>0</v>
      </c>
      <c r="I21" s="137">
        <v>0</v>
      </c>
      <c r="J21" s="147">
        <v>0</v>
      </c>
      <c r="K21" s="137">
        <v>0</v>
      </c>
      <c r="L21" s="147">
        <v>0</v>
      </c>
      <c r="M21" s="137">
        <v>1</v>
      </c>
      <c r="N21" s="147">
        <v>0</v>
      </c>
      <c r="O21" s="137">
        <v>0</v>
      </c>
      <c r="P21" s="147">
        <v>0</v>
      </c>
      <c r="Q21" s="137">
        <v>0</v>
      </c>
      <c r="R21" s="136">
        <f t="shared" si="1"/>
        <v>0</v>
      </c>
      <c r="S21" s="136">
        <f t="shared" si="0"/>
        <v>1</v>
      </c>
      <c r="T21" s="176">
        <v>1</v>
      </c>
    </row>
    <row r="22" spans="1:20" x14ac:dyDescent="0.25">
      <c r="A22" s="147" t="s">
        <v>482</v>
      </c>
      <c r="B22" s="147">
        <v>0</v>
      </c>
      <c r="C22" s="137">
        <v>0</v>
      </c>
      <c r="D22" s="147">
        <v>0</v>
      </c>
      <c r="E22" s="137">
        <v>0</v>
      </c>
      <c r="F22" s="147">
        <v>1</v>
      </c>
      <c r="G22" s="137">
        <v>0</v>
      </c>
      <c r="H22" s="147">
        <v>0</v>
      </c>
      <c r="I22" s="137">
        <v>0</v>
      </c>
      <c r="J22" s="147">
        <v>0</v>
      </c>
      <c r="K22" s="137">
        <v>0</v>
      </c>
      <c r="L22" s="147">
        <v>3</v>
      </c>
      <c r="M22" s="137">
        <v>12</v>
      </c>
      <c r="N22" s="147">
        <v>0</v>
      </c>
      <c r="O22" s="137">
        <v>0</v>
      </c>
      <c r="P22" s="147">
        <v>0</v>
      </c>
      <c r="Q22" s="137">
        <v>0</v>
      </c>
      <c r="R22" s="136">
        <f t="shared" si="1"/>
        <v>4</v>
      </c>
      <c r="S22" s="136">
        <f t="shared" si="0"/>
        <v>12</v>
      </c>
      <c r="T22" s="176">
        <v>16</v>
      </c>
    </row>
    <row r="23" spans="1:20" x14ac:dyDescent="0.25">
      <c r="A23" s="147" t="s">
        <v>483</v>
      </c>
      <c r="B23" s="147">
        <v>0</v>
      </c>
      <c r="C23" s="137">
        <v>0</v>
      </c>
      <c r="D23" s="147">
        <v>0</v>
      </c>
      <c r="E23" s="137">
        <v>0</v>
      </c>
      <c r="F23" s="147">
        <v>0</v>
      </c>
      <c r="G23" s="137">
        <v>0</v>
      </c>
      <c r="H23" s="147">
        <v>0</v>
      </c>
      <c r="I23" s="137">
        <v>0</v>
      </c>
      <c r="J23" s="147">
        <v>0</v>
      </c>
      <c r="K23" s="137">
        <v>0</v>
      </c>
      <c r="L23" s="147">
        <v>0</v>
      </c>
      <c r="M23" s="137">
        <v>3</v>
      </c>
      <c r="N23" s="147">
        <v>0</v>
      </c>
      <c r="O23" s="137">
        <v>0</v>
      </c>
      <c r="P23" s="147">
        <v>0</v>
      </c>
      <c r="Q23" s="137">
        <v>0</v>
      </c>
      <c r="R23" s="136">
        <f t="shared" si="1"/>
        <v>0</v>
      </c>
      <c r="S23" s="136">
        <f t="shared" si="0"/>
        <v>3</v>
      </c>
      <c r="T23" s="176">
        <v>3</v>
      </c>
    </row>
    <row r="24" spans="1:20" x14ac:dyDescent="0.25">
      <c r="A24" s="147" t="s">
        <v>484</v>
      </c>
      <c r="B24" s="147">
        <v>0</v>
      </c>
      <c r="C24" s="137">
        <v>0</v>
      </c>
      <c r="D24" s="147">
        <v>0</v>
      </c>
      <c r="E24" s="137">
        <v>0</v>
      </c>
      <c r="F24" s="147">
        <v>0</v>
      </c>
      <c r="G24" s="137">
        <v>0</v>
      </c>
      <c r="H24" s="147">
        <v>0</v>
      </c>
      <c r="I24" s="137">
        <v>1</v>
      </c>
      <c r="J24" s="147">
        <v>0</v>
      </c>
      <c r="K24" s="137">
        <v>0</v>
      </c>
      <c r="L24" s="147">
        <v>0</v>
      </c>
      <c r="M24" s="137">
        <v>1</v>
      </c>
      <c r="N24" s="147">
        <v>0</v>
      </c>
      <c r="O24" s="137">
        <v>0</v>
      </c>
      <c r="P24" s="147">
        <v>0</v>
      </c>
      <c r="Q24" s="137">
        <v>0</v>
      </c>
      <c r="R24" s="136">
        <f t="shared" si="1"/>
        <v>0</v>
      </c>
      <c r="S24" s="136">
        <f t="shared" si="0"/>
        <v>2</v>
      </c>
      <c r="T24" s="176">
        <v>2</v>
      </c>
    </row>
    <row r="25" spans="1:20" x14ac:dyDescent="0.25">
      <c r="A25" s="147" t="s">
        <v>485</v>
      </c>
      <c r="B25" s="147">
        <v>0</v>
      </c>
      <c r="C25" s="137">
        <v>0</v>
      </c>
      <c r="D25" s="147">
        <v>0</v>
      </c>
      <c r="E25" s="137">
        <v>0</v>
      </c>
      <c r="F25" s="147">
        <v>1</v>
      </c>
      <c r="G25" s="137">
        <v>0</v>
      </c>
      <c r="H25" s="147">
        <v>0</v>
      </c>
      <c r="I25" s="137">
        <v>0</v>
      </c>
      <c r="J25" s="147">
        <v>0</v>
      </c>
      <c r="K25" s="137">
        <v>0</v>
      </c>
      <c r="L25" s="147">
        <v>3</v>
      </c>
      <c r="M25" s="137">
        <v>8</v>
      </c>
      <c r="N25" s="147">
        <v>0</v>
      </c>
      <c r="O25" s="137">
        <v>0</v>
      </c>
      <c r="P25" s="147">
        <v>0</v>
      </c>
      <c r="Q25" s="137">
        <v>0</v>
      </c>
      <c r="R25" s="136">
        <f t="shared" si="1"/>
        <v>4</v>
      </c>
      <c r="S25" s="136">
        <f t="shared" si="0"/>
        <v>8</v>
      </c>
      <c r="T25" s="176">
        <v>12</v>
      </c>
    </row>
    <row r="26" spans="1:20" x14ac:dyDescent="0.25">
      <c r="A26" s="147" t="s">
        <v>486</v>
      </c>
      <c r="B26" s="147">
        <v>0</v>
      </c>
      <c r="C26" s="137">
        <v>0</v>
      </c>
      <c r="D26" s="147">
        <v>0</v>
      </c>
      <c r="E26" s="137">
        <v>0</v>
      </c>
      <c r="F26" s="147">
        <v>0</v>
      </c>
      <c r="G26" s="137">
        <v>0</v>
      </c>
      <c r="H26" s="147">
        <v>0</v>
      </c>
      <c r="I26" s="137">
        <v>0</v>
      </c>
      <c r="J26" s="147">
        <v>0</v>
      </c>
      <c r="K26" s="137">
        <v>0</v>
      </c>
      <c r="L26" s="147">
        <v>1</v>
      </c>
      <c r="M26" s="137">
        <v>2</v>
      </c>
      <c r="N26" s="147">
        <v>0</v>
      </c>
      <c r="O26" s="137">
        <v>0</v>
      </c>
      <c r="P26" s="147">
        <v>0</v>
      </c>
      <c r="Q26" s="137">
        <v>0</v>
      </c>
      <c r="R26" s="136">
        <f t="shared" si="1"/>
        <v>1</v>
      </c>
      <c r="S26" s="136">
        <f t="shared" si="0"/>
        <v>2</v>
      </c>
      <c r="T26" s="176">
        <v>3</v>
      </c>
    </row>
    <row r="27" spans="1:20" x14ac:dyDescent="0.25">
      <c r="A27" s="147" t="s">
        <v>487</v>
      </c>
      <c r="B27" s="147">
        <v>0</v>
      </c>
      <c r="C27" s="137">
        <v>0</v>
      </c>
      <c r="D27" s="147">
        <v>0</v>
      </c>
      <c r="E27" s="137">
        <v>0</v>
      </c>
      <c r="F27" s="147">
        <v>0</v>
      </c>
      <c r="G27" s="137">
        <v>0</v>
      </c>
      <c r="H27" s="147">
        <v>0</v>
      </c>
      <c r="I27" s="137">
        <v>0</v>
      </c>
      <c r="J27" s="147">
        <v>0</v>
      </c>
      <c r="K27" s="137">
        <v>0</v>
      </c>
      <c r="L27" s="147">
        <v>3</v>
      </c>
      <c r="M27" s="137">
        <v>0</v>
      </c>
      <c r="N27" s="147">
        <v>0</v>
      </c>
      <c r="O27" s="137">
        <v>0</v>
      </c>
      <c r="P27" s="147">
        <v>0</v>
      </c>
      <c r="Q27" s="137">
        <v>0</v>
      </c>
      <c r="R27" s="136">
        <f t="shared" si="1"/>
        <v>3</v>
      </c>
      <c r="S27" s="136">
        <f t="shared" si="0"/>
        <v>0</v>
      </c>
      <c r="T27" s="176">
        <v>3</v>
      </c>
    </row>
    <row r="28" spans="1:20" x14ac:dyDescent="0.25">
      <c r="A28" s="147" t="s">
        <v>488</v>
      </c>
      <c r="B28" s="147">
        <v>0</v>
      </c>
      <c r="C28" s="137">
        <v>0</v>
      </c>
      <c r="D28" s="147">
        <v>0</v>
      </c>
      <c r="E28" s="137">
        <v>0</v>
      </c>
      <c r="F28" s="147">
        <v>0</v>
      </c>
      <c r="G28" s="137">
        <v>0</v>
      </c>
      <c r="H28" s="147">
        <v>0</v>
      </c>
      <c r="I28" s="137">
        <v>0</v>
      </c>
      <c r="J28" s="147">
        <v>0</v>
      </c>
      <c r="K28" s="137">
        <v>0</v>
      </c>
      <c r="L28" s="147">
        <v>3</v>
      </c>
      <c r="M28" s="137">
        <v>2</v>
      </c>
      <c r="N28" s="147">
        <v>0</v>
      </c>
      <c r="O28" s="137">
        <v>0</v>
      </c>
      <c r="P28" s="147">
        <v>0</v>
      </c>
      <c r="Q28" s="137">
        <v>0</v>
      </c>
      <c r="R28" s="136">
        <f t="shared" si="1"/>
        <v>3</v>
      </c>
      <c r="S28" s="136">
        <f t="shared" si="0"/>
        <v>2</v>
      </c>
      <c r="T28" s="176">
        <v>5</v>
      </c>
    </row>
    <row r="29" spans="1:20" x14ac:dyDescent="0.25">
      <c r="A29" s="147" t="s">
        <v>489</v>
      </c>
      <c r="B29" s="147">
        <v>0</v>
      </c>
      <c r="C29" s="137">
        <v>0</v>
      </c>
      <c r="D29" s="147">
        <v>0</v>
      </c>
      <c r="E29" s="137">
        <v>0</v>
      </c>
      <c r="F29" s="147">
        <v>0</v>
      </c>
      <c r="G29" s="137">
        <v>0</v>
      </c>
      <c r="H29" s="147">
        <v>0</v>
      </c>
      <c r="I29" s="137">
        <v>0</v>
      </c>
      <c r="J29" s="147">
        <v>0</v>
      </c>
      <c r="K29" s="137">
        <v>0</v>
      </c>
      <c r="L29" s="147">
        <v>0</v>
      </c>
      <c r="M29" s="137">
        <v>1</v>
      </c>
      <c r="N29" s="147">
        <v>0</v>
      </c>
      <c r="O29" s="137">
        <v>0</v>
      </c>
      <c r="P29" s="147">
        <v>0</v>
      </c>
      <c r="Q29" s="137">
        <v>0</v>
      </c>
      <c r="R29" s="136">
        <f t="shared" si="1"/>
        <v>0</v>
      </c>
      <c r="S29" s="136">
        <f t="shared" si="0"/>
        <v>1</v>
      </c>
      <c r="T29" s="176">
        <v>1</v>
      </c>
    </row>
    <row r="30" spans="1:20" x14ac:dyDescent="0.25">
      <c r="A30" s="147" t="s">
        <v>490</v>
      </c>
      <c r="B30" s="147">
        <v>0</v>
      </c>
      <c r="C30" s="137">
        <v>0</v>
      </c>
      <c r="D30" s="147">
        <v>0</v>
      </c>
      <c r="E30" s="137">
        <v>0</v>
      </c>
      <c r="F30" s="147">
        <v>0</v>
      </c>
      <c r="G30" s="137">
        <v>0</v>
      </c>
      <c r="H30" s="147">
        <v>0</v>
      </c>
      <c r="I30" s="137">
        <v>0</v>
      </c>
      <c r="J30" s="147">
        <v>0</v>
      </c>
      <c r="K30" s="137">
        <v>0</v>
      </c>
      <c r="L30" s="147">
        <v>2</v>
      </c>
      <c r="M30" s="137">
        <v>2</v>
      </c>
      <c r="N30" s="147">
        <v>0</v>
      </c>
      <c r="O30" s="137">
        <v>0</v>
      </c>
      <c r="P30" s="147">
        <v>0</v>
      </c>
      <c r="Q30" s="137">
        <v>0</v>
      </c>
      <c r="R30" s="136">
        <f t="shared" si="1"/>
        <v>2</v>
      </c>
      <c r="S30" s="136">
        <f t="shared" si="0"/>
        <v>2</v>
      </c>
      <c r="T30" s="176">
        <v>4</v>
      </c>
    </row>
    <row r="31" spans="1:20" x14ac:dyDescent="0.25">
      <c r="A31" s="147" t="s">
        <v>491</v>
      </c>
      <c r="B31" s="147">
        <v>0</v>
      </c>
      <c r="C31" s="137">
        <v>0</v>
      </c>
      <c r="D31" s="147">
        <v>0</v>
      </c>
      <c r="E31" s="137">
        <v>0</v>
      </c>
      <c r="F31" s="147">
        <v>0</v>
      </c>
      <c r="G31" s="137">
        <v>0</v>
      </c>
      <c r="H31" s="147">
        <v>0</v>
      </c>
      <c r="I31" s="137">
        <v>0</v>
      </c>
      <c r="J31" s="147">
        <v>0</v>
      </c>
      <c r="K31" s="137">
        <v>0</v>
      </c>
      <c r="L31" s="147">
        <v>0</v>
      </c>
      <c r="M31" s="137">
        <v>2</v>
      </c>
      <c r="N31" s="147">
        <v>0</v>
      </c>
      <c r="O31" s="137">
        <v>0</v>
      </c>
      <c r="P31" s="147">
        <v>0</v>
      </c>
      <c r="Q31" s="137">
        <v>0</v>
      </c>
      <c r="R31" s="136">
        <f t="shared" si="1"/>
        <v>0</v>
      </c>
      <c r="S31" s="136">
        <f t="shared" si="0"/>
        <v>2</v>
      </c>
      <c r="T31" s="176">
        <v>2</v>
      </c>
    </row>
    <row r="32" spans="1:20" x14ac:dyDescent="0.25">
      <c r="A32" s="147" t="s">
        <v>492</v>
      </c>
      <c r="B32" s="147">
        <v>0</v>
      </c>
      <c r="C32" s="137">
        <v>0</v>
      </c>
      <c r="D32" s="147">
        <v>0</v>
      </c>
      <c r="E32" s="137">
        <v>0</v>
      </c>
      <c r="F32" s="147">
        <v>0</v>
      </c>
      <c r="G32" s="137">
        <v>0</v>
      </c>
      <c r="H32" s="147">
        <v>0</v>
      </c>
      <c r="I32" s="137">
        <v>0</v>
      </c>
      <c r="J32" s="147">
        <v>0</v>
      </c>
      <c r="K32" s="137">
        <v>0</v>
      </c>
      <c r="L32" s="147">
        <v>1</v>
      </c>
      <c r="M32" s="137">
        <v>3</v>
      </c>
      <c r="N32" s="147">
        <v>0</v>
      </c>
      <c r="O32" s="137">
        <v>1</v>
      </c>
      <c r="P32" s="147">
        <v>0</v>
      </c>
      <c r="Q32" s="137">
        <v>0</v>
      </c>
      <c r="R32" s="136">
        <f t="shared" si="1"/>
        <v>1</v>
      </c>
      <c r="S32" s="136">
        <f t="shared" si="0"/>
        <v>4</v>
      </c>
      <c r="T32" s="176">
        <v>5</v>
      </c>
    </row>
    <row r="33" spans="1:20" x14ac:dyDescent="0.25">
      <c r="A33" s="147" t="s">
        <v>493</v>
      </c>
      <c r="B33" s="147">
        <v>0</v>
      </c>
      <c r="C33" s="137">
        <v>0</v>
      </c>
      <c r="D33" s="147">
        <v>0</v>
      </c>
      <c r="E33" s="137">
        <v>0</v>
      </c>
      <c r="F33" s="147">
        <v>0</v>
      </c>
      <c r="G33" s="137">
        <v>0</v>
      </c>
      <c r="H33" s="147">
        <v>0</v>
      </c>
      <c r="I33" s="137">
        <v>0</v>
      </c>
      <c r="J33" s="147">
        <v>0</v>
      </c>
      <c r="K33" s="137">
        <v>0</v>
      </c>
      <c r="L33" s="147">
        <v>1</v>
      </c>
      <c r="M33" s="137">
        <v>1</v>
      </c>
      <c r="N33" s="147">
        <v>0</v>
      </c>
      <c r="O33" s="137">
        <v>0</v>
      </c>
      <c r="P33" s="147">
        <v>0</v>
      </c>
      <c r="Q33" s="137">
        <v>0</v>
      </c>
      <c r="R33" s="136">
        <f t="shared" si="1"/>
        <v>1</v>
      </c>
      <c r="S33" s="136">
        <f t="shared" si="0"/>
        <v>1</v>
      </c>
      <c r="T33" s="176">
        <v>2</v>
      </c>
    </row>
    <row r="34" spans="1:20" x14ac:dyDescent="0.25">
      <c r="A34" s="147" t="s">
        <v>494</v>
      </c>
      <c r="B34" s="147">
        <v>0</v>
      </c>
      <c r="C34" s="137">
        <v>0</v>
      </c>
      <c r="D34" s="147">
        <v>0</v>
      </c>
      <c r="E34" s="137">
        <v>0</v>
      </c>
      <c r="F34" s="147">
        <v>0</v>
      </c>
      <c r="G34" s="137">
        <v>0</v>
      </c>
      <c r="H34" s="147">
        <v>0</v>
      </c>
      <c r="I34" s="137">
        <v>1</v>
      </c>
      <c r="J34" s="147">
        <v>0</v>
      </c>
      <c r="K34" s="137">
        <v>0</v>
      </c>
      <c r="L34" s="147">
        <v>1</v>
      </c>
      <c r="M34" s="137">
        <v>3</v>
      </c>
      <c r="N34" s="147">
        <v>2</v>
      </c>
      <c r="O34" s="137">
        <v>0</v>
      </c>
      <c r="P34" s="147">
        <v>0</v>
      </c>
      <c r="Q34" s="137">
        <v>0</v>
      </c>
      <c r="R34" s="136">
        <f t="shared" si="1"/>
        <v>3</v>
      </c>
      <c r="S34" s="136">
        <f t="shared" si="0"/>
        <v>4</v>
      </c>
      <c r="T34" s="176">
        <v>7</v>
      </c>
    </row>
    <row r="35" spans="1:20" x14ac:dyDescent="0.25">
      <c r="A35" s="147" t="s">
        <v>495</v>
      </c>
      <c r="B35" s="147">
        <v>0</v>
      </c>
      <c r="C35" s="137">
        <v>0</v>
      </c>
      <c r="D35" s="147">
        <v>0</v>
      </c>
      <c r="E35" s="137">
        <v>0</v>
      </c>
      <c r="F35" s="147">
        <v>0</v>
      </c>
      <c r="G35" s="137">
        <v>0</v>
      </c>
      <c r="H35" s="147">
        <v>0</v>
      </c>
      <c r="I35" s="137">
        <v>0</v>
      </c>
      <c r="J35" s="147">
        <v>0</v>
      </c>
      <c r="K35" s="137">
        <v>0</v>
      </c>
      <c r="L35" s="147">
        <v>1</v>
      </c>
      <c r="M35" s="137">
        <v>1</v>
      </c>
      <c r="N35" s="147">
        <v>0</v>
      </c>
      <c r="O35" s="137">
        <v>0</v>
      </c>
      <c r="P35" s="147">
        <v>0</v>
      </c>
      <c r="Q35" s="137">
        <v>0</v>
      </c>
      <c r="R35" s="136">
        <f t="shared" si="1"/>
        <v>1</v>
      </c>
      <c r="S35" s="136">
        <f t="shared" si="0"/>
        <v>1</v>
      </c>
      <c r="T35" s="176">
        <v>2</v>
      </c>
    </row>
    <row r="36" spans="1:20" x14ac:dyDescent="0.25">
      <c r="A36" s="147" t="s">
        <v>496</v>
      </c>
      <c r="B36" s="147">
        <v>0</v>
      </c>
      <c r="C36" s="137">
        <v>0</v>
      </c>
      <c r="D36" s="147">
        <v>0</v>
      </c>
      <c r="E36" s="137">
        <v>0</v>
      </c>
      <c r="F36" s="147">
        <v>0</v>
      </c>
      <c r="G36" s="137">
        <v>1</v>
      </c>
      <c r="H36" s="147">
        <v>0</v>
      </c>
      <c r="I36" s="137">
        <v>0</v>
      </c>
      <c r="J36" s="147">
        <v>0</v>
      </c>
      <c r="K36" s="137">
        <v>0</v>
      </c>
      <c r="L36" s="147">
        <v>3</v>
      </c>
      <c r="M36" s="137">
        <v>3</v>
      </c>
      <c r="N36" s="147">
        <v>1</v>
      </c>
      <c r="O36" s="137">
        <v>0</v>
      </c>
      <c r="P36" s="147">
        <v>0</v>
      </c>
      <c r="Q36" s="137">
        <v>0</v>
      </c>
      <c r="R36" s="136">
        <f t="shared" si="1"/>
        <v>4</v>
      </c>
      <c r="S36" s="136">
        <f t="shared" si="0"/>
        <v>4</v>
      </c>
      <c r="T36" s="176">
        <v>8</v>
      </c>
    </row>
    <row r="37" spans="1:20" x14ac:dyDescent="0.25">
      <c r="A37" s="147" t="s">
        <v>497</v>
      </c>
      <c r="B37" s="147">
        <v>1</v>
      </c>
      <c r="C37" s="137">
        <v>0</v>
      </c>
      <c r="D37" s="147">
        <v>0</v>
      </c>
      <c r="E37" s="137">
        <v>0</v>
      </c>
      <c r="F37" s="147">
        <v>0</v>
      </c>
      <c r="G37" s="137">
        <v>0</v>
      </c>
      <c r="H37" s="147">
        <v>0</v>
      </c>
      <c r="I37" s="137">
        <v>0</v>
      </c>
      <c r="J37" s="147">
        <v>0</v>
      </c>
      <c r="K37" s="137">
        <v>0</v>
      </c>
      <c r="L37" s="147">
        <v>4</v>
      </c>
      <c r="M37" s="137">
        <v>3</v>
      </c>
      <c r="N37" s="147">
        <v>0</v>
      </c>
      <c r="O37" s="137">
        <v>0</v>
      </c>
      <c r="P37" s="147">
        <v>0</v>
      </c>
      <c r="Q37" s="137">
        <v>0</v>
      </c>
      <c r="R37" s="136">
        <f t="shared" si="1"/>
        <v>5</v>
      </c>
      <c r="S37" s="136">
        <f t="shared" si="0"/>
        <v>3</v>
      </c>
      <c r="T37" s="176">
        <v>8</v>
      </c>
    </row>
    <row r="38" spans="1:20" x14ac:dyDescent="0.25">
      <c r="A38" s="147" t="s">
        <v>498</v>
      </c>
      <c r="B38" s="147">
        <v>0</v>
      </c>
      <c r="C38" s="137">
        <v>0</v>
      </c>
      <c r="D38" s="147">
        <v>0</v>
      </c>
      <c r="E38" s="137">
        <v>0</v>
      </c>
      <c r="F38" s="147">
        <v>0</v>
      </c>
      <c r="G38" s="137">
        <v>0</v>
      </c>
      <c r="H38" s="147">
        <v>0</v>
      </c>
      <c r="I38" s="137">
        <v>0</v>
      </c>
      <c r="J38" s="147">
        <v>0</v>
      </c>
      <c r="K38" s="137">
        <v>0</v>
      </c>
      <c r="L38" s="147">
        <v>0</v>
      </c>
      <c r="M38" s="137">
        <v>1</v>
      </c>
      <c r="N38" s="147">
        <v>0</v>
      </c>
      <c r="O38" s="137">
        <v>0</v>
      </c>
      <c r="P38" s="147">
        <v>0</v>
      </c>
      <c r="Q38" s="137">
        <v>0</v>
      </c>
      <c r="R38" s="136">
        <f t="shared" si="1"/>
        <v>0</v>
      </c>
      <c r="S38" s="136">
        <f t="shared" si="0"/>
        <v>1</v>
      </c>
      <c r="T38" s="176">
        <v>1</v>
      </c>
    </row>
    <row r="39" spans="1:20" x14ac:dyDescent="0.25">
      <c r="A39" s="147" t="s">
        <v>499</v>
      </c>
      <c r="B39" s="147">
        <v>0</v>
      </c>
      <c r="C39" s="137">
        <v>0</v>
      </c>
      <c r="D39" s="147">
        <v>0</v>
      </c>
      <c r="E39" s="137">
        <v>0</v>
      </c>
      <c r="F39" s="147">
        <v>0</v>
      </c>
      <c r="G39" s="137">
        <v>0</v>
      </c>
      <c r="H39" s="147">
        <v>0</v>
      </c>
      <c r="I39" s="137">
        <v>0</v>
      </c>
      <c r="J39" s="147">
        <v>0</v>
      </c>
      <c r="K39" s="137">
        <v>0</v>
      </c>
      <c r="L39" s="147">
        <v>1</v>
      </c>
      <c r="M39" s="137">
        <v>0</v>
      </c>
      <c r="N39" s="147">
        <v>0</v>
      </c>
      <c r="O39" s="137">
        <v>0</v>
      </c>
      <c r="P39" s="147">
        <v>0</v>
      </c>
      <c r="Q39" s="137">
        <v>0</v>
      </c>
      <c r="R39" s="136">
        <f t="shared" si="1"/>
        <v>1</v>
      </c>
      <c r="S39" s="136">
        <f t="shared" si="0"/>
        <v>0</v>
      </c>
      <c r="T39" s="176">
        <v>1</v>
      </c>
    </row>
    <row r="40" spans="1:20" x14ac:dyDescent="0.25">
      <c r="A40" s="147" t="s">
        <v>500</v>
      </c>
      <c r="B40" s="147">
        <v>1</v>
      </c>
      <c r="C40" s="137">
        <v>2</v>
      </c>
      <c r="D40" s="147">
        <v>0</v>
      </c>
      <c r="E40" s="137">
        <v>0</v>
      </c>
      <c r="F40" s="147">
        <v>1</v>
      </c>
      <c r="G40" s="137">
        <v>1</v>
      </c>
      <c r="H40" s="147">
        <v>0</v>
      </c>
      <c r="I40" s="137">
        <v>0</v>
      </c>
      <c r="J40" s="147">
        <v>0</v>
      </c>
      <c r="K40" s="137">
        <v>0</v>
      </c>
      <c r="L40" s="147">
        <v>0</v>
      </c>
      <c r="M40" s="137">
        <v>4</v>
      </c>
      <c r="N40" s="147">
        <v>1</v>
      </c>
      <c r="O40" s="137">
        <v>0</v>
      </c>
      <c r="P40" s="147">
        <v>0</v>
      </c>
      <c r="Q40" s="137">
        <v>0</v>
      </c>
      <c r="R40" s="136">
        <f t="shared" si="1"/>
        <v>3</v>
      </c>
      <c r="S40" s="136">
        <f t="shared" si="0"/>
        <v>7</v>
      </c>
      <c r="T40" s="176">
        <v>10</v>
      </c>
    </row>
    <row r="41" spans="1:20" x14ac:dyDescent="0.25">
      <c r="A41" s="147" t="s">
        <v>501</v>
      </c>
      <c r="B41" s="147">
        <v>1</v>
      </c>
      <c r="C41" s="137">
        <v>0</v>
      </c>
      <c r="D41" s="147">
        <v>0</v>
      </c>
      <c r="E41" s="137">
        <v>0</v>
      </c>
      <c r="F41" s="147">
        <v>0</v>
      </c>
      <c r="G41" s="137">
        <v>0</v>
      </c>
      <c r="H41" s="147">
        <v>0</v>
      </c>
      <c r="I41" s="137">
        <v>0</v>
      </c>
      <c r="J41" s="147">
        <v>0</v>
      </c>
      <c r="K41" s="137">
        <v>0</v>
      </c>
      <c r="L41" s="147">
        <v>0</v>
      </c>
      <c r="M41" s="137">
        <v>0</v>
      </c>
      <c r="N41" s="147">
        <v>0</v>
      </c>
      <c r="O41" s="137">
        <v>0</v>
      </c>
      <c r="P41" s="147">
        <v>0</v>
      </c>
      <c r="Q41" s="137">
        <v>0</v>
      </c>
      <c r="R41" s="136">
        <f t="shared" si="1"/>
        <v>1</v>
      </c>
      <c r="S41" s="136">
        <f t="shared" si="0"/>
        <v>0</v>
      </c>
      <c r="T41" s="176">
        <v>1</v>
      </c>
    </row>
    <row r="42" spans="1:20" x14ac:dyDescent="0.25">
      <c r="A42" s="147" t="s">
        <v>502</v>
      </c>
      <c r="B42" s="147">
        <v>0</v>
      </c>
      <c r="C42" s="137">
        <v>0</v>
      </c>
      <c r="D42" s="147">
        <v>0</v>
      </c>
      <c r="E42" s="137">
        <v>0</v>
      </c>
      <c r="F42" s="147">
        <v>0</v>
      </c>
      <c r="G42" s="137">
        <v>0</v>
      </c>
      <c r="H42" s="147">
        <v>1</v>
      </c>
      <c r="I42" s="137">
        <v>1</v>
      </c>
      <c r="J42" s="147">
        <v>0</v>
      </c>
      <c r="K42" s="137">
        <v>0</v>
      </c>
      <c r="L42" s="147">
        <v>0</v>
      </c>
      <c r="M42" s="137">
        <v>0</v>
      </c>
      <c r="N42" s="147">
        <v>0</v>
      </c>
      <c r="O42" s="137">
        <v>0</v>
      </c>
      <c r="P42" s="147">
        <v>0</v>
      </c>
      <c r="Q42" s="137">
        <v>0</v>
      </c>
      <c r="R42" s="136">
        <f t="shared" si="1"/>
        <v>1</v>
      </c>
      <c r="S42" s="136">
        <f t="shared" si="0"/>
        <v>1</v>
      </c>
      <c r="T42" s="176">
        <v>2</v>
      </c>
    </row>
    <row r="43" spans="1:20" x14ac:dyDescent="0.25">
      <c r="A43" s="147" t="s">
        <v>503</v>
      </c>
      <c r="B43" s="147">
        <v>0</v>
      </c>
      <c r="C43" s="137">
        <v>0</v>
      </c>
      <c r="D43" s="147">
        <v>0</v>
      </c>
      <c r="E43" s="137">
        <v>0</v>
      </c>
      <c r="F43" s="147">
        <v>0</v>
      </c>
      <c r="G43" s="137">
        <v>0</v>
      </c>
      <c r="H43" s="147">
        <v>0</v>
      </c>
      <c r="I43" s="137">
        <v>0</v>
      </c>
      <c r="J43" s="147">
        <v>0</v>
      </c>
      <c r="K43" s="137">
        <v>0</v>
      </c>
      <c r="L43" s="147">
        <v>1</v>
      </c>
      <c r="M43" s="137">
        <v>0</v>
      </c>
      <c r="N43" s="147">
        <v>0</v>
      </c>
      <c r="O43" s="137">
        <v>0</v>
      </c>
      <c r="P43" s="147">
        <v>0</v>
      </c>
      <c r="Q43" s="137">
        <v>1</v>
      </c>
      <c r="R43" s="136">
        <f t="shared" si="1"/>
        <v>1</v>
      </c>
      <c r="S43" s="136">
        <f t="shared" si="0"/>
        <v>1</v>
      </c>
      <c r="T43" s="176">
        <v>2</v>
      </c>
    </row>
    <row r="44" spans="1:20" x14ac:dyDescent="0.25">
      <c r="A44" s="147" t="s">
        <v>504</v>
      </c>
      <c r="B44" s="147">
        <v>1</v>
      </c>
      <c r="C44" s="137">
        <v>2</v>
      </c>
      <c r="D44" s="147">
        <v>0</v>
      </c>
      <c r="E44" s="137">
        <v>0</v>
      </c>
      <c r="F44" s="147">
        <v>0</v>
      </c>
      <c r="G44" s="137">
        <v>1</v>
      </c>
      <c r="H44" s="147">
        <v>0</v>
      </c>
      <c r="I44" s="137">
        <v>1</v>
      </c>
      <c r="J44" s="147">
        <v>0</v>
      </c>
      <c r="K44" s="137">
        <v>0</v>
      </c>
      <c r="L44" s="147">
        <v>1</v>
      </c>
      <c r="M44" s="137">
        <v>3</v>
      </c>
      <c r="N44" s="147">
        <v>1</v>
      </c>
      <c r="O44" s="137">
        <v>0</v>
      </c>
      <c r="P44" s="147">
        <v>0</v>
      </c>
      <c r="Q44" s="137">
        <v>0</v>
      </c>
      <c r="R44" s="136">
        <f t="shared" si="1"/>
        <v>3</v>
      </c>
      <c r="S44" s="136">
        <f t="shared" si="0"/>
        <v>7</v>
      </c>
      <c r="T44" s="176">
        <v>10</v>
      </c>
    </row>
    <row r="45" spans="1:20" x14ac:dyDescent="0.25">
      <c r="A45" s="147" t="s">
        <v>505</v>
      </c>
      <c r="B45" s="147">
        <v>0</v>
      </c>
      <c r="C45" s="137">
        <v>0</v>
      </c>
      <c r="D45" s="147">
        <v>0</v>
      </c>
      <c r="E45" s="137">
        <v>0</v>
      </c>
      <c r="F45" s="147">
        <v>0</v>
      </c>
      <c r="G45" s="137">
        <v>0</v>
      </c>
      <c r="H45" s="147">
        <v>0</v>
      </c>
      <c r="I45" s="137">
        <v>0</v>
      </c>
      <c r="J45" s="147">
        <v>0</v>
      </c>
      <c r="K45" s="137">
        <v>1</v>
      </c>
      <c r="L45" s="147">
        <v>1</v>
      </c>
      <c r="M45" s="137">
        <v>0</v>
      </c>
      <c r="N45" s="147">
        <v>0</v>
      </c>
      <c r="O45" s="137">
        <v>0</v>
      </c>
      <c r="P45" s="147">
        <v>0</v>
      </c>
      <c r="Q45" s="137">
        <v>0</v>
      </c>
      <c r="R45" s="136">
        <f t="shared" si="1"/>
        <v>1</v>
      </c>
      <c r="S45" s="136">
        <f t="shared" si="0"/>
        <v>1</v>
      </c>
      <c r="T45" s="176">
        <v>2</v>
      </c>
    </row>
    <row r="46" spans="1:20" x14ac:dyDescent="0.25">
      <c r="A46" s="147" t="s">
        <v>506</v>
      </c>
      <c r="B46" s="147">
        <v>0</v>
      </c>
      <c r="C46" s="137">
        <v>0</v>
      </c>
      <c r="D46" s="147">
        <v>0</v>
      </c>
      <c r="E46" s="137">
        <v>0</v>
      </c>
      <c r="F46" s="147">
        <v>0</v>
      </c>
      <c r="G46" s="137">
        <v>0</v>
      </c>
      <c r="H46" s="147">
        <v>0</v>
      </c>
      <c r="I46" s="137">
        <v>0</v>
      </c>
      <c r="J46" s="147">
        <v>0</v>
      </c>
      <c r="K46" s="137">
        <v>0</v>
      </c>
      <c r="L46" s="147">
        <v>1</v>
      </c>
      <c r="M46" s="137">
        <v>0</v>
      </c>
      <c r="N46" s="147">
        <v>0</v>
      </c>
      <c r="O46" s="137">
        <v>0</v>
      </c>
      <c r="P46" s="147">
        <v>0</v>
      </c>
      <c r="Q46" s="137">
        <v>0</v>
      </c>
      <c r="R46" s="136">
        <f t="shared" si="1"/>
        <v>1</v>
      </c>
      <c r="S46" s="136">
        <f t="shared" si="0"/>
        <v>0</v>
      </c>
      <c r="T46" s="176">
        <v>1</v>
      </c>
    </row>
    <row r="47" spans="1:20" x14ac:dyDescent="0.25">
      <c r="A47" s="147" t="s">
        <v>507</v>
      </c>
      <c r="B47" s="147">
        <v>0</v>
      </c>
      <c r="C47" s="137">
        <v>0</v>
      </c>
      <c r="D47" s="147">
        <v>0</v>
      </c>
      <c r="E47" s="137">
        <v>0</v>
      </c>
      <c r="F47" s="147">
        <v>0</v>
      </c>
      <c r="G47" s="137">
        <v>0</v>
      </c>
      <c r="H47" s="147">
        <v>0</v>
      </c>
      <c r="I47" s="137">
        <v>0</v>
      </c>
      <c r="J47" s="147">
        <v>0</v>
      </c>
      <c r="K47" s="137">
        <v>0</v>
      </c>
      <c r="L47" s="147">
        <v>0</v>
      </c>
      <c r="M47" s="137">
        <v>3</v>
      </c>
      <c r="N47" s="147">
        <v>0</v>
      </c>
      <c r="O47" s="137">
        <v>0</v>
      </c>
      <c r="P47" s="147">
        <v>0</v>
      </c>
      <c r="Q47" s="137">
        <v>0</v>
      </c>
      <c r="R47" s="136">
        <f t="shared" si="1"/>
        <v>0</v>
      </c>
      <c r="S47" s="136">
        <f t="shared" si="0"/>
        <v>3</v>
      </c>
      <c r="T47" s="176">
        <v>3</v>
      </c>
    </row>
    <row r="48" spans="1:20" x14ac:dyDescent="0.25">
      <c r="A48" s="147" t="s">
        <v>508</v>
      </c>
      <c r="B48" s="147">
        <v>0</v>
      </c>
      <c r="C48" s="137">
        <v>0</v>
      </c>
      <c r="D48" s="147">
        <v>0</v>
      </c>
      <c r="E48" s="137">
        <v>0</v>
      </c>
      <c r="F48" s="147">
        <v>0</v>
      </c>
      <c r="G48" s="137">
        <v>0</v>
      </c>
      <c r="H48" s="147">
        <v>0</v>
      </c>
      <c r="I48" s="137">
        <v>0</v>
      </c>
      <c r="J48" s="147">
        <v>0</v>
      </c>
      <c r="K48" s="137">
        <v>0</v>
      </c>
      <c r="L48" s="147">
        <v>1</v>
      </c>
      <c r="M48" s="137">
        <v>2</v>
      </c>
      <c r="N48" s="147">
        <v>0</v>
      </c>
      <c r="O48" s="137">
        <v>0</v>
      </c>
      <c r="P48" s="147">
        <v>0</v>
      </c>
      <c r="Q48" s="137">
        <v>0</v>
      </c>
      <c r="R48" s="136">
        <f t="shared" si="1"/>
        <v>1</v>
      </c>
      <c r="S48" s="136">
        <f t="shared" si="0"/>
        <v>2</v>
      </c>
      <c r="T48" s="176">
        <v>3</v>
      </c>
    </row>
    <row r="49" spans="1:20" x14ac:dyDescent="0.25">
      <c r="A49" s="147" t="s">
        <v>509</v>
      </c>
      <c r="B49" s="147">
        <v>0</v>
      </c>
      <c r="C49" s="137">
        <v>0</v>
      </c>
      <c r="D49" s="147">
        <v>0</v>
      </c>
      <c r="E49" s="137">
        <v>0</v>
      </c>
      <c r="F49" s="147">
        <v>0</v>
      </c>
      <c r="G49" s="137">
        <v>1</v>
      </c>
      <c r="H49" s="147">
        <v>0</v>
      </c>
      <c r="I49" s="137">
        <v>0</v>
      </c>
      <c r="J49" s="147">
        <v>0</v>
      </c>
      <c r="K49" s="137">
        <v>0</v>
      </c>
      <c r="L49" s="147">
        <v>3</v>
      </c>
      <c r="M49" s="137">
        <v>5</v>
      </c>
      <c r="N49" s="147">
        <v>0</v>
      </c>
      <c r="O49" s="137">
        <v>0</v>
      </c>
      <c r="P49" s="147">
        <v>0</v>
      </c>
      <c r="Q49" s="137">
        <v>0</v>
      </c>
      <c r="R49" s="136">
        <f t="shared" si="1"/>
        <v>3</v>
      </c>
      <c r="S49" s="136">
        <f t="shared" si="0"/>
        <v>6</v>
      </c>
      <c r="T49" s="176">
        <v>9</v>
      </c>
    </row>
    <row r="50" spans="1:20" x14ac:dyDescent="0.25">
      <c r="A50" s="147" t="s">
        <v>510</v>
      </c>
      <c r="B50" s="147">
        <v>1</v>
      </c>
      <c r="C50" s="137">
        <v>0</v>
      </c>
      <c r="D50" s="147">
        <v>0</v>
      </c>
      <c r="E50" s="137">
        <v>0</v>
      </c>
      <c r="F50" s="147">
        <v>0</v>
      </c>
      <c r="G50" s="137">
        <v>0</v>
      </c>
      <c r="H50" s="147">
        <v>0</v>
      </c>
      <c r="I50" s="137">
        <v>0</v>
      </c>
      <c r="J50" s="147">
        <v>0</v>
      </c>
      <c r="K50" s="137">
        <v>0</v>
      </c>
      <c r="L50" s="147">
        <v>0</v>
      </c>
      <c r="M50" s="137">
        <v>3</v>
      </c>
      <c r="N50" s="147">
        <v>0</v>
      </c>
      <c r="O50" s="137">
        <v>0</v>
      </c>
      <c r="P50" s="147">
        <v>0</v>
      </c>
      <c r="Q50" s="137">
        <v>0</v>
      </c>
      <c r="R50" s="136">
        <f t="shared" si="1"/>
        <v>1</v>
      </c>
      <c r="S50" s="136">
        <f t="shared" si="0"/>
        <v>3</v>
      </c>
      <c r="T50" s="176">
        <v>4</v>
      </c>
    </row>
    <row r="51" spans="1:20" x14ac:dyDescent="0.25">
      <c r="A51" s="147" t="s">
        <v>511</v>
      </c>
      <c r="B51" s="147">
        <v>0</v>
      </c>
      <c r="C51" s="137">
        <v>0</v>
      </c>
      <c r="D51" s="147">
        <v>0</v>
      </c>
      <c r="E51" s="137">
        <v>0</v>
      </c>
      <c r="F51" s="147">
        <v>1</v>
      </c>
      <c r="G51" s="137">
        <v>1</v>
      </c>
      <c r="H51" s="147">
        <v>0</v>
      </c>
      <c r="I51" s="137">
        <v>0</v>
      </c>
      <c r="J51" s="147">
        <v>0</v>
      </c>
      <c r="K51" s="137">
        <v>0</v>
      </c>
      <c r="L51" s="147">
        <v>1</v>
      </c>
      <c r="M51" s="137">
        <v>5</v>
      </c>
      <c r="N51" s="147">
        <v>0</v>
      </c>
      <c r="O51" s="137">
        <v>0</v>
      </c>
      <c r="P51" s="147">
        <v>0</v>
      </c>
      <c r="Q51" s="137">
        <v>1</v>
      </c>
      <c r="R51" s="136">
        <f t="shared" si="1"/>
        <v>2</v>
      </c>
      <c r="S51" s="136">
        <f t="shared" si="0"/>
        <v>7</v>
      </c>
      <c r="T51" s="176">
        <v>9</v>
      </c>
    </row>
    <row r="52" spans="1:20" x14ac:dyDescent="0.25">
      <c r="A52" s="147" t="s">
        <v>512</v>
      </c>
      <c r="B52" s="147">
        <v>0</v>
      </c>
      <c r="C52" s="137">
        <v>1</v>
      </c>
      <c r="D52" s="147">
        <v>0</v>
      </c>
      <c r="E52" s="137">
        <v>0</v>
      </c>
      <c r="F52" s="147">
        <v>0</v>
      </c>
      <c r="G52" s="137">
        <v>0</v>
      </c>
      <c r="H52" s="147">
        <v>0</v>
      </c>
      <c r="I52" s="137">
        <v>1</v>
      </c>
      <c r="J52" s="147">
        <v>0</v>
      </c>
      <c r="K52" s="137">
        <v>1</v>
      </c>
      <c r="L52" s="147">
        <v>2</v>
      </c>
      <c r="M52" s="137">
        <v>6</v>
      </c>
      <c r="N52" s="147">
        <v>2</v>
      </c>
      <c r="O52" s="137">
        <v>0</v>
      </c>
      <c r="P52" s="147">
        <v>0</v>
      </c>
      <c r="Q52" s="137">
        <v>0</v>
      </c>
      <c r="R52" s="136">
        <f t="shared" si="1"/>
        <v>4</v>
      </c>
      <c r="S52" s="136">
        <f t="shared" si="0"/>
        <v>9</v>
      </c>
      <c r="T52" s="176">
        <v>13</v>
      </c>
    </row>
    <row r="53" spans="1:20" x14ac:dyDescent="0.25">
      <c r="A53" s="147" t="s">
        <v>513</v>
      </c>
      <c r="B53" s="147">
        <v>1</v>
      </c>
      <c r="C53" s="137">
        <v>0</v>
      </c>
      <c r="D53" s="147">
        <v>0</v>
      </c>
      <c r="E53" s="137">
        <v>0</v>
      </c>
      <c r="F53" s="147">
        <v>0</v>
      </c>
      <c r="G53" s="137">
        <v>0</v>
      </c>
      <c r="H53" s="147">
        <v>1</v>
      </c>
      <c r="I53" s="137">
        <v>1</v>
      </c>
      <c r="J53" s="147">
        <v>0</v>
      </c>
      <c r="K53" s="137">
        <v>0</v>
      </c>
      <c r="L53" s="147">
        <v>6</v>
      </c>
      <c r="M53" s="137">
        <v>11</v>
      </c>
      <c r="N53" s="147">
        <v>1</v>
      </c>
      <c r="O53" s="137">
        <v>0</v>
      </c>
      <c r="P53" s="147">
        <v>0</v>
      </c>
      <c r="Q53" s="137">
        <v>0</v>
      </c>
      <c r="R53" s="136">
        <f t="shared" si="1"/>
        <v>9</v>
      </c>
      <c r="S53" s="136">
        <f t="shared" si="0"/>
        <v>12</v>
      </c>
      <c r="T53" s="176">
        <v>21</v>
      </c>
    </row>
    <row r="54" spans="1:20" x14ac:dyDescent="0.25">
      <c r="A54" s="147" t="s">
        <v>514</v>
      </c>
      <c r="B54" s="147">
        <v>0</v>
      </c>
      <c r="C54" s="137">
        <v>0</v>
      </c>
      <c r="D54" s="147">
        <v>0</v>
      </c>
      <c r="E54" s="137">
        <v>0</v>
      </c>
      <c r="F54" s="147">
        <v>1</v>
      </c>
      <c r="G54" s="137">
        <v>0</v>
      </c>
      <c r="H54" s="147">
        <v>0</v>
      </c>
      <c r="I54" s="137">
        <v>0</v>
      </c>
      <c r="J54" s="147">
        <v>0</v>
      </c>
      <c r="K54" s="137">
        <v>0</v>
      </c>
      <c r="L54" s="147">
        <v>15</v>
      </c>
      <c r="M54" s="137">
        <v>23</v>
      </c>
      <c r="N54" s="147">
        <v>0</v>
      </c>
      <c r="O54" s="137">
        <v>3</v>
      </c>
      <c r="P54" s="147">
        <v>0</v>
      </c>
      <c r="Q54" s="137">
        <v>2</v>
      </c>
      <c r="R54" s="136">
        <f t="shared" si="1"/>
        <v>16</v>
      </c>
      <c r="S54" s="136">
        <f t="shared" si="0"/>
        <v>28</v>
      </c>
      <c r="T54" s="176">
        <v>44</v>
      </c>
    </row>
    <row r="55" spans="1:20" x14ac:dyDescent="0.25">
      <c r="A55" s="147" t="s">
        <v>515</v>
      </c>
      <c r="B55" s="147">
        <v>8</v>
      </c>
      <c r="C55" s="137">
        <v>9</v>
      </c>
      <c r="D55" s="147">
        <v>0</v>
      </c>
      <c r="E55" s="137">
        <v>1</v>
      </c>
      <c r="F55" s="147">
        <v>1</v>
      </c>
      <c r="G55" s="137">
        <v>6</v>
      </c>
      <c r="H55" s="147">
        <v>6</v>
      </c>
      <c r="I55" s="137">
        <v>6</v>
      </c>
      <c r="J55" s="147">
        <v>0</v>
      </c>
      <c r="K55" s="137">
        <v>0</v>
      </c>
      <c r="L55" s="147">
        <v>115</v>
      </c>
      <c r="M55" s="137">
        <v>142</v>
      </c>
      <c r="N55" s="147">
        <v>10</v>
      </c>
      <c r="O55" s="137">
        <v>10</v>
      </c>
      <c r="P55" s="147">
        <v>4</v>
      </c>
      <c r="Q55" s="137">
        <v>4</v>
      </c>
      <c r="R55" s="136">
        <f t="shared" si="1"/>
        <v>144</v>
      </c>
      <c r="S55" s="136">
        <f t="shared" si="0"/>
        <v>178</v>
      </c>
      <c r="T55" s="176">
        <v>322</v>
      </c>
    </row>
    <row r="56" spans="1:20" x14ac:dyDescent="0.25">
      <c r="A56" s="147" t="s">
        <v>516</v>
      </c>
      <c r="B56" s="147">
        <v>0</v>
      </c>
      <c r="C56" s="137">
        <v>1</v>
      </c>
      <c r="D56" s="147">
        <v>0</v>
      </c>
      <c r="E56" s="137">
        <v>0</v>
      </c>
      <c r="F56" s="147">
        <v>0</v>
      </c>
      <c r="G56" s="137">
        <v>0</v>
      </c>
      <c r="H56" s="147">
        <v>0</v>
      </c>
      <c r="I56" s="137">
        <v>0</v>
      </c>
      <c r="J56" s="147">
        <v>0</v>
      </c>
      <c r="K56" s="137">
        <v>0</v>
      </c>
      <c r="L56" s="147">
        <v>2</v>
      </c>
      <c r="M56" s="137">
        <v>3</v>
      </c>
      <c r="N56" s="147">
        <v>0</v>
      </c>
      <c r="O56" s="137">
        <v>0</v>
      </c>
      <c r="P56" s="147">
        <v>0</v>
      </c>
      <c r="Q56" s="137">
        <v>0</v>
      </c>
      <c r="R56" s="136">
        <f t="shared" si="1"/>
        <v>2</v>
      </c>
      <c r="S56" s="136">
        <f t="shared" si="0"/>
        <v>4</v>
      </c>
      <c r="T56" s="176">
        <v>6</v>
      </c>
    </row>
    <row r="57" spans="1:20" x14ac:dyDescent="0.25">
      <c r="A57" s="147" t="s">
        <v>517</v>
      </c>
      <c r="B57" s="147">
        <v>0</v>
      </c>
      <c r="C57" s="137">
        <v>0</v>
      </c>
      <c r="D57" s="147">
        <v>0</v>
      </c>
      <c r="E57" s="137">
        <v>0</v>
      </c>
      <c r="F57" s="147">
        <v>0</v>
      </c>
      <c r="G57" s="137">
        <v>0</v>
      </c>
      <c r="H57" s="147">
        <v>0</v>
      </c>
      <c r="I57" s="137">
        <v>0</v>
      </c>
      <c r="J57" s="147">
        <v>0</v>
      </c>
      <c r="K57" s="137">
        <v>0</v>
      </c>
      <c r="L57" s="147">
        <v>0</v>
      </c>
      <c r="M57" s="137">
        <v>2</v>
      </c>
      <c r="N57" s="147">
        <v>0</v>
      </c>
      <c r="O57" s="137">
        <v>0</v>
      </c>
      <c r="P57" s="147">
        <v>0</v>
      </c>
      <c r="Q57" s="137">
        <v>0</v>
      </c>
      <c r="R57" s="136">
        <f t="shared" si="1"/>
        <v>0</v>
      </c>
      <c r="S57" s="136">
        <f t="shared" si="0"/>
        <v>2</v>
      </c>
      <c r="T57" s="176">
        <v>2</v>
      </c>
    </row>
    <row r="58" spans="1:20" x14ac:dyDescent="0.25">
      <c r="A58" s="147" t="s">
        <v>518</v>
      </c>
      <c r="B58" s="147">
        <v>0</v>
      </c>
      <c r="C58" s="137">
        <v>0</v>
      </c>
      <c r="D58" s="147">
        <v>0</v>
      </c>
      <c r="E58" s="137">
        <v>0</v>
      </c>
      <c r="F58" s="147">
        <v>0</v>
      </c>
      <c r="G58" s="137">
        <v>0</v>
      </c>
      <c r="H58" s="147">
        <v>0</v>
      </c>
      <c r="I58" s="137">
        <v>0</v>
      </c>
      <c r="J58" s="147">
        <v>0</v>
      </c>
      <c r="K58" s="137">
        <v>0</v>
      </c>
      <c r="L58" s="147">
        <v>1</v>
      </c>
      <c r="M58" s="137">
        <v>1</v>
      </c>
      <c r="N58" s="147">
        <v>0</v>
      </c>
      <c r="O58" s="137">
        <v>0</v>
      </c>
      <c r="P58" s="147">
        <v>0</v>
      </c>
      <c r="Q58" s="137">
        <v>0</v>
      </c>
      <c r="R58" s="136">
        <f t="shared" si="1"/>
        <v>1</v>
      </c>
      <c r="S58" s="136">
        <f t="shared" si="0"/>
        <v>1</v>
      </c>
      <c r="T58" s="176">
        <v>2</v>
      </c>
    </row>
    <row r="59" spans="1:20" x14ac:dyDescent="0.25">
      <c r="A59" s="147" t="s">
        <v>519</v>
      </c>
      <c r="B59" s="147">
        <v>0</v>
      </c>
      <c r="C59" s="137">
        <v>0</v>
      </c>
      <c r="D59" s="147">
        <v>0</v>
      </c>
      <c r="E59" s="137">
        <v>0</v>
      </c>
      <c r="F59" s="147">
        <v>0</v>
      </c>
      <c r="G59" s="137">
        <v>0</v>
      </c>
      <c r="H59" s="147">
        <v>0</v>
      </c>
      <c r="I59" s="137">
        <v>0</v>
      </c>
      <c r="J59" s="147">
        <v>0</v>
      </c>
      <c r="K59" s="137">
        <v>0</v>
      </c>
      <c r="L59" s="147">
        <v>0</v>
      </c>
      <c r="M59" s="137">
        <v>0</v>
      </c>
      <c r="N59" s="147">
        <v>0</v>
      </c>
      <c r="O59" s="137">
        <v>1</v>
      </c>
      <c r="P59" s="147">
        <v>0</v>
      </c>
      <c r="Q59" s="137">
        <v>0</v>
      </c>
      <c r="R59" s="136">
        <f t="shared" si="1"/>
        <v>0</v>
      </c>
      <c r="S59" s="136">
        <f t="shared" si="0"/>
        <v>1</v>
      </c>
      <c r="T59" s="176">
        <v>1</v>
      </c>
    </row>
    <row r="60" spans="1:20" x14ac:dyDescent="0.25">
      <c r="A60" s="147" t="s">
        <v>520</v>
      </c>
      <c r="B60" s="147">
        <v>0</v>
      </c>
      <c r="C60" s="137">
        <v>0</v>
      </c>
      <c r="D60" s="147">
        <v>0</v>
      </c>
      <c r="E60" s="137">
        <v>0</v>
      </c>
      <c r="F60" s="147">
        <v>0</v>
      </c>
      <c r="G60" s="137">
        <v>0</v>
      </c>
      <c r="H60" s="147">
        <v>0</v>
      </c>
      <c r="I60" s="137">
        <v>0</v>
      </c>
      <c r="J60" s="147">
        <v>0</v>
      </c>
      <c r="K60" s="137">
        <v>0</v>
      </c>
      <c r="L60" s="147">
        <v>5</v>
      </c>
      <c r="M60" s="137">
        <v>2</v>
      </c>
      <c r="N60" s="147">
        <v>0</v>
      </c>
      <c r="O60" s="137">
        <v>0</v>
      </c>
      <c r="P60" s="147">
        <v>0</v>
      </c>
      <c r="Q60" s="137">
        <v>0</v>
      </c>
      <c r="R60" s="136">
        <f t="shared" si="1"/>
        <v>5</v>
      </c>
      <c r="S60" s="136">
        <f t="shared" si="0"/>
        <v>2</v>
      </c>
      <c r="T60" s="176">
        <v>7</v>
      </c>
    </row>
    <row r="61" spans="1:20" x14ac:dyDescent="0.25">
      <c r="A61" s="147" t="s">
        <v>521</v>
      </c>
      <c r="B61" s="147">
        <v>0</v>
      </c>
      <c r="C61" s="137">
        <v>0</v>
      </c>
      <c r="D61" s="147">
        <v>0</v>
      </c>
      <c r="E61" s="137">
        <v>0</v>
      </c>
      <c r="F61" s="147">
        <v>0</v>
      </c>
      <c r="G61" s="137">
        <v>0</v>
      </c>
      <c r="H61" s="147">
        <v>0</v>
      </c>
      <c r="I61" s="137">
        <v>0</v>
      </c>
      <c r="J61" s="147">
        <v>0</v>
      </c>
      <c r="K61" s="137">
        <v>0</v>
      </c>
      <c r="L61" s="147">
        <v>1</v>
      </c>
      <c r="M61" s="137">
        <v>1</v>
      </c>
      <c r="N61" s="147">
        <v>0</v>
      </c>
      <c r="O61" s="137">
        <v>0</v>
      </c>
      <c r="P61" s="147">
        <v>0</v>
      </c>
      <c r="Q61" s="137">
        <v>0</v>
      </c>
      <c r="R61" s="136">
        <f t="shared" si="1"/>
        <v>1</v>
      </c>
      <c r="S61" s="136">
        <f t="shared" si="0"/>
        <v>1</v>
      </c>
      <c r="T61" s="176">
        <v>2</v>
      </c>
    </row>
    <row r="62" spans="1:20" x14ac:dyDescent="0.25">
      <c r="A62" s="147" t="s">
        <v>522</v>
      </c>
      <c r="B62" s="147">
        <v>1</v>
      </c>
      <c r="C62" s="137">
        <v>1</v>
      </c>
      <c r="D62" s="147">
        <v>0</v>
      </c>
      <c r="E62" s="137">
        <v>0</v>
      </c>
      <c r="F62" s="147">
        <v>0</v>
      </c>
      <c r="G62" s="137">
        <v>0</v>
      </c>
      <c r="H62" s="147">
        <v>0</v>
      </c>
      <c r="I62" s="137">
        <v>0</v>
      </c>
      <c r="J62" s="147">
        <v>0</v>
      </c>
      <c r="K62" s="137">
        <v>0</v>
      </c>
      <c r="L62" s="147">
        <v>19</v>
      </c>
      <c r="M62" s="137">
        <v>15</v>
      </c>
      <c r="N62" s="147">
        <v>0</v>
      </c>
      <c r="O62" s="137">
        <v>1</v>
      </c>
      <c r="P62" s="147">
        <v>1</v>
      </c>
      <c r="Q62" s="137">
        <v>0</v>
      </c>
      <c r="R62" s="136">
        <f t="shared" si="1"/>
        <v>21</v>
      </c>
      <c r="S62" s="136">
        <f t="shared" si="0"/>
        <v>17</v>
      </c>
      <c r="T62" s="176">
        <v>38</v>
      </c>
    </row>
    <row r="63" spans="1:20" x14ac:dyDescent="0.25">
      <c r="A63" s="147" t="s">
        <v>523</v>
      </c>
      <c r="B63" s="147">
        <v>0</v>
      </c>
      <c r="C63" s="137">
        <v>0</v>
      </c>
      <c r="D63" s="147">
        <v>0</v>
      </c>
      <c r="E63" s="137">
        <v>0</v>
      </c>
      <c r="F63" s="147">
        <v>1</v>
      </c>
      <c r="G63" s="137">
        <v>0</v>
      </c>
      <c r="H63" s="147">
        <v>0</v>
      </c>
      <c r="I63" s="137">
        <v>0</v>
      </c>
      <c r="J63" s="147">
        <v>0</v>
      </c>
      <c r="K63" s="137">
        <v>0</v>
      </c>
      <c r="L63" s="147">
        <v>17</v>
      </c>
      <c r="M63" s="137">
        <v>13</v>
      </c>
      <c r="N63" s="147">
        <v>0</v>
      </c>
      <c r="O63" s="137">
        <v>0</v>
      </c>
      <c r="P63" s="147">
        <v>0</v>
      </c>
      <c r="Q63" s="137">
        <v>1</v>
      </c>
      <c r="R63" s="136">
        <f t="shared" si="1"/>
        <v>18</v>
      </c>
      <c r="S63" s="136">
        <f t="shared" si="0"/>
        <v>14</v>
      </c>
      <c r="T63" s="176">
        <v>32</v>
      </c>
    </row>
    <row r="64" spans="1:20" x14ac:dyDescent="0.25">
      <c r="A64" s="147" t="s">
        <v>524</v>
      </c>
      <c r="B64" s="147">
        <v>0</v>
      </c>
      <c r="C64" s="137">
        <v>0</v>
      </c>
      <c r="D64" s="147">
        <v>0</v>
      </c>
      <c r="E64" s="137">
        <v>0</v>
      </c>
      <c r="F64" s="147">
        <v>0</v>
      </c>
      <c r="G64" s="137">
        <v>0</v>
      </c>
      <c r="H64" s="147">
        <v>0</v>
      </c>
      <c r="I64" s="137">
        <v>0</v>
      </c>
      <c r="J64" s="147">
        <v>0</v>
      </c>
      <c r="K64" s="137">
        <v>0</v>
      </c>
      <c r="L64" s="147">
        <v>4</v>
      </c>
      <c r="M64" s="137">
        <v>8</v>
      </c>
      <c r="N64" s="147">
        <v>0</v>
      </c>
      <c r="O64" s="137">
        <v>0</v>
      </c>
      <c r="P64" s="147">
        <v>0</v>
      </c>
      <c r="Q64" s="137">
        <v>0</v>
      </c>
      <c r="R64" s="136">
        <f t="shared" si="1"/>
        <v>4</v>
      </c>
      <c r="S64" s="136">
        <f t="shared" si="0"/>
        <v>8</v>
      </c>
      <c r="T64" s="176">
        <v>12</v>
      </c>
    </row>
    <row r="65" spans="1:20" x14ac:dyDescent="0.25">
      <c r="A65" s="147" t="s">
        <v>525</v>
      </c>
      <c r="B65" s="147">
        <v>0</v>
      </c>
      <c r="C65" s="137">
        <v>0</v>
      </c>
      <c r="D65" s="147">
        <v>0</v>
      </c>
      <c r="E65" s="137">
        <v>0</v>
      </c>
      <c r="F65" s="147">
        <v>0</v>
      </c>
      <c r="G65" s="137">
        <v>0</v>
      </c>
      <c r="H65" s="147">
        <v>0</v>
      </c>
      <c r="I65" s="137">
        <v>0</v>
      </c>
      <c r="J65" s="147">
        <v>0</v>
      </c>
      <c r="K65" s="137">
        <v>0</v>
      </c>
      <c r="L65" s="147">
        <v>0</v>
      </c>
      <c r="M65" s="137">
        <v>1</v>
      </c>
      <c r="N65" s="147">
        <v>0</v>
      </c>
      <c r="O65" s="137">
        <v>0</v>
      </c>
      <c r="P65" s="147">
        <v>0</v>
      </c>
      <c r="Q65" s="137">
        <v>0</v>
      </c>
      <c r="R65" s="136">
        <f t="shared" si="1"/>
        <v>0</v>
      </c>
      <c r="S65" s="136">
        <f t="shared" si="0"/>
        <v>1</v>
      </c>
      <c r="T65" s="176">
        <v>1</v>
      </c>
    </row>
    <row r="66" spans="1:20" x14ac:dyDescent="0.25">
      <c r="A66" s="147" t="s">
        <v>526</v>
      </c>
      <c r="B66" s="147">
        <v>0</v>
      </c>
      <c r="C66" s="137">
        <v>0</v>
      </c>
      <c r="D66" s="147">
        <v>0</v>
      </c>
      <c r="E66" s="137">
        <v>0</v>
      </c>
      <c r="F66" s="147">
        <v>0</v>
      </c>
      <c r="G66" s="137">
        <v>0</v>
      </c>
      <c r="H66" s="147">
        <v>0</v>
      </c>
      <c r="I66" s="137">
        <v>0</v>
      </c>
      <c r="J66" s="147">
        <v>0</v>
      </c>
      <c r="K66" s="137">
        <v>0</v>
      </c>
      <c r="L66" s="147">
        <v>0</v>
      </c>
      <c r="M66" s="137">
        <v>1</v>
      </c>
      <c r="N66" s="147">
        <v>0</v>
      </c>
      <c r="O66" s="137">
        <v>0</v>
      </c>
      <c r="P66" s="147">
        <v>0</v>
      </c>
      <c r="Q66" s="137">
        <v>0</v>
      </c>
      <c r="R66" s="136">
        <f t="shared" si="1"/>
        <v>0</v>
      </c>
      <c r="S66" s="136">
        <f t="shared" si="0"/>
        <v>1</v>
      </c>
      <c r="T66" s="176">
        <v>1</v>
      </c>
    </row>
    <row r="67" spans="1:20" x14ac:dyDescent="0.25">
      <c r="A67" s="147" t="s">
        <v>527</v>
      </c>
      <c r="B67" s="147">
        <v>0</v>
      </c>
      <c r="C67" s="137">
        <v>0</v>
      </c>
      <c r="D67" s="147">
        <v>0</v>
      </c>
      <c r="E67" s="137">
        <v>0</v>
      </c>
      <c r="F67" s="147">
        <v>0</v>
      </c>
      <c r="G67" s="137">
        <v>0</v>
      </c>
      <c r="H67" s="147">
        <v>0</v>
      </c>
      <c r="I67" s="137">
        <v>1</v>
      </c>
      <c r="J67" s="147">
        <v>0</v>
      </c>
      <c r="K67" s="137">
        <v>0</v>
      </c>
      <c r="L67" s="147">
        <v>4</v>
      </c>
      <c r="M67" s="137">
        <v>6</v>
      </c>
      <c r="N67" s="147">
        <v>1</v>
      </c>
      <c r="O67" s="137">
        <v>1</v>
      </c>
      <c r="P67" s="147">
        <v>0</v>
      </c>
      <c r="Q67" s="137">
        <v>0</v>
      </c>
      <c r="R67" s="136">
        <f t="shared" si="1"/>
        <v>5</v>
      </c>
      <c r="S67" s="136">
        <f t="shared" si="0"/>
        <v>8</v>
      </c>
      <c r="T67" s="176">
        <v>13</v>
      </c>
    </row>
    <row r="68" spans="1:20" x14ac:dyDescent="0.25">
      <c r="A68" s="147" t="s">
        <v>528</v>
      </c>
      <c r="B68" s="147">
        <v>0</v>
      </c>
      <c r="C68" s="137">
        <v>0</v>
      </c>
      <c r="D68" s="147">
        <v>0</v>
      </c>
      <c r="E68" s="137">
        <v>0</v>
      </c>
      <c r="F68" s="147">
        <v>0</v>
      </c>
      <c r="G68" s="137">
        <v>0</v>
      </c>
      <c r="H68" s="147">
        <v>0</v>
      </c>
      <c r="I68" s="137">
        <v>0</v>
      </c>
      <c r="J68" s="147">
        <v>0</v>
      </c>
      <c r="K68" s="137">
        <v>0</v>
      </c>
      <c r="L68" s="147">
        <v>1</v>
      </c>
      <c r="M68" s="137">
        <v>4</v>
      </c>
      <c r="N68" s="147">
        <v>0</v>
      </c>
      <c r="O68" s="137">
        <v>0</v>
      </c>
      <c r="P68" s="147">
        <v>0</v>
      </c>
      <c r="Q68" s="137">
        <v>0</v>
      </c>
      <c r="R68" s="136">
        <f t="shared" si="1"/>
        <v>1</v>
      </c>
      <c r="S68" s="136">
        <f t="shared" si="0"/>
        <v>4</v>
      </c>
      <c r="T68" s="176">
        <v>5</v>
      </c>
    </row>
    <row r="69" spans="1:20" x14ac:dyDescent="0.25">
      <c r="A69" s="147" t="s">
        <v>529</v>
      </c>
      <c r="B69" s="147">
        <v>0</v>
      </c>
      <c r="C69" s="137">
        <v>0</v>
      </c>
      <c r="D69" s="147">
        <v>0</v>
      </c>
      <c r="E69" s="137">
        <v>0</v>
      </c>
      <c r="F69" s="147">
        <v>0</v>
      </c>
      <c r="G69" s="137">
        <v>0</v>
      </c>
      <c r="H69" s="147">
        <v>0</v>
      </c>
      <c r="I69" s="137">
        <v>1</v>
      </c>
      <c r="J69" s="147">
        <v>0</v>
      </c>
      <c r="K69" s="137">
        <v>0</v>
      </c>
      <c r="L69" s="147">
        <v>3</v>
      </c>
      <c r="M69" s="137">
        <v>1</v>
      </c>
      <c r="N69" s="147">
        <v>0</v>
      </c>
      <c r="O69" s="137">
        <v>0</v>
      </c>
      <c r="P69" s="147">
        <v>0</v>
      </c>
      <c r="Q69" s="137">
        <v>0</v>
      </c>
      <c r="R69" s="136">
        <f t="shared" si="1"/>
        <v>3</v>
      </c>
      <c r="S69" s="136">
        <f t="shared" ref="S69:S93" si="2">SUMIF($B$2:$Q$2,"Women",$B69:$Q69)</f>
        <v>2</v>
      </c>
      <c r="T69" s="176">
        <v>5</v>
      </c>
    </row>
    <row r="70" spans="1:20" x14ac:dyDescent="0.25">
      <c r="A70" s="147" t="s">
        <v>530</v>
      </c>
      <c r="B70" s="147">
        <v>0</v>
      </c>
      <c r="C70" s="137">
        <v>0</v>
      </c>
      <c r="D70" s="147">
        <v>0</v>
      </c>
      <c r="E70" s="137">
        <v>0</v>
      </c>
      <c r="F70" s="147">
        <v>0</v>
      </c>
      <c r="G70" s="137">
        <v>0</v>
      </c>
      <c r="H70" s="147">
        <v>0</v>
      </c>
      <c r="I70" s="137">
        <v>0</v>
      </c>
      <c r="J70" s="147">
        <v>0</v>
      </c>
      <c r="K70" s="137">
        <v>0</v>
      </c>
      <c r="L70" s="147">
        <v>3</v>
      </c>
      <c r="M70" s="137">
        <v>1</v>
      </c>
      <c r="N70" s="147">
        <v>0</v>
      </c>
      <c r="O70" s="137">
        <v>0</v>
      </c>
      <c r="P70" s="147">
        <v>0</v>
      </c>
      <c r="Q70" s="137">
        <v>0</v>
      </c>
      <c r="R70" s="136">
        <f t="shared" ref="R70:R93" si="3">SUMIF($B$2:$Q$2,"Men",$B70:$Q70)</f>
        <v>3</v>
      </c>
      <c r="S70" s="136">
        <f t="shared" si="2"/>
        <v>1</v>
      </c>
      <c r="T70" s="176">
        <v>4</v>
      </c>
    </row>
    <row r="71" spans="1:20" x14ac:dyDescent="0.25">
      <c r="A71" s="147" t="s">
        <v>531</v>
      </c>
      <c r="B71" s="147">
        <v>0</v>
      </c>
      <c r="C71" s="137">
        <v>1</v>
      </c>
      <c r="D71" s="147">
        <v>0</v>
      </c>
      <c r="E71" s="137">
        <v>0</v>
      </c>
      <c r="F71" s="147">
        <v>0</v>
      </c>
      <c r="G71" s="137">
        <v>0</v>
      </c>
      <c r="H71" s="147">
        <v>0</v>
      </c>
      <c r="I71" s="137">
        <v>0</v>
      </c>
      <c r="J71" s="147">
        <v>0</v>
      </c>
      <c r="K71" s="137">
        <v>0</v>
      </c>
      <c r="L71" s="147">
        <v>0</v>
      </c>
      <c r="M71" s="137">
        <v>3</v>
      </c>
      <c r="N71" s="147">
        <v>0</v>
      </c>
      <c r="O71" s="137">
        <v>0</v>
      </c>
      <c r="P71" s="147">
        <v>0</v>
      </c>
      <c r="Q71" s="137">
        <v>0</v>
      </c>
      <c r="R71" s="136">
        <f t="shared" si="3"/>
        <v>0</v>
      </c>
      <c r="S71" s="136">
        <f t="shared" si="2"/>
        <v>4</v>
      </c>
      <c r="T71" s="176">
        <v>4</v>
      </c>
    </row>
    <row r="72" spans="1:20" x14ac:dyDescent="0.25">
      <c r="A72" s="147" t="s">
        <v>532</v>
      </c>
      <c r="B72" s="147">
        <v>0</v>
      </c>
      <c r="C72" s="137">
        <v>0</v>
      </c>
      <c r="D72" s="147">
        <v>0</v>
      </c>
      <c r="E72" s="137">
        <v>0</v>
      </c>
      <c r="F72" s="147">
        <v>0</v>
      </c>
      <c r="G72" s="137">
        <v>0</v>
      </c>
      <c r="H72" s="147">
        <v>0</v>
      </c>
      <c r="I72" s="137">
        <v>0</v>
      </c>
      <c r="J72" s="147">
        <v>0</v>
      </c>
      <c r="K72" s="137">
        <v>0</v>
      </c>
      <c r="L72" s="147">
        <v>2</v>
      </c>
      <c r="M72" s="137">
        <v>1</v>
      </c>
      <c r="N72" s="147">
        <v>0</v>
      </c>
      <c r="O72" s="137">
        <v>0</v>
      </c>
      <c r="P72" s="147">
        <v>0</v>
      </c>
      <c r="Q72" s="137">
        <v>0</v>
      </c>
      <c r="R72" s="136">
        <f t="shared" si="3"/>
        <v>2</v>
      </c>
      <c r="S72" s="136">
        <f t="shared" si="2"/>
        <v>1</v>
      </c>
      <c r="T72" s="176">
        <v>3</v>
      </c>
    </row>
    <row r="73" spans="1:20" x14ac:dyDescent="0.25">
      <c r="A73" s="147" t="s">
        <v>533</v>
      </c>
      <c r="B73" s="147">
        <v>0</v>
      </c>
      <c r="C73" s="137">
        <v>0</v>
      </c>
      <c r="D73" s="147">
        <v>0</v>
      </c>
      <c r="E73" s="137">
        <v>0</v>
      </c>
      <c r="F73" s="147">
        <v>0</v>
      </c>
      <c r="G73" s="137">
        <v>0</v>
      </c>
      <c r="H73" s="147">
        <v>0</v>
      </c>
      <c r="I73" s="137">
        <v>0</v>
      </c>
      <c r="J73" s="147">
        <v>0</v>
      </c>
      <c r="K73" s="137">
        <v>0</v>
      </c>
      <c r="L73" s="147">
        <v>1</v>
      </c>
      <c r="M73" s="137">
        <v>3</v>
      </c>
      <c r="N73" s="147">
        <v>0</v>
      </c>
      <c r="O73" s="137">
        <v>0</v>
      </c>
      <c r="P73" s="147">
        <v>0</v>
      </c>
      <c r="Q73" s="137">
        <v>0</v>
      </c>
      <c r="R73" s="136">
        <f t="shared" si="3"/>
        <v>1</v>
      </c>
      <c r="S73" s="136">
        <f t="shared" si="2"/>
        <v>3</v>
      </c>
      <c r="T73" s="176">
        <v>4</v>
      </c>
    </row>
    <row r="74" spans="1:20" x14ac:dyDescent="0.25">
      <c r="A74" s="147" t="s">
        <v>534</v>
      </c>
      <c r="B74" s="147">
        <v>6</v>
      </c>
      <c r="C74" s="137">
        <v>10</v>
      </c>
      <c r="D74" s="147">
        <v>1</v>
      </c>
      <c r="E74" s="137">
        <v>0</v>
      </c>
      <c r="F74" s="147">
        <v>0</v>
      </c>
      <c r="G74" s="137">
        <v>1</v>
      </c>
      <c r="H74" s="147">
        <v>17</v>
      </c>
      <c r="I74" s="137">
        <v>27</v>
      </c>
      <c r="J74" s="147">
        <v>1</v>
      </c>
      <c r="K74" s="137">
        <v>0</v>
      </c>
      <c r="L74" s="147">
        <v>59</v>
      </c>
      <c r="M74" s="137">
        <v>64</v>
      </c>
      <c r="N74" s="147">
        <v>5</v>
      </c>
      <c r="O74" s="137">
        <v>9</v>
      </c>
      <c r="P74" s="147">
        <v>1</v>
      </c>
      <c r="Q74" s="137">
        <v>1</v>
      </c>
      <c r="R74" s="136">
        <f t="shared" si="3"/>
        <v>90</v>
      </c>
      <c r="S74" s="136">
        <f t="shared" si="2"/>
        <v>112</v>
      </c>
      <c r="T74" s="176">
        <v>202</v>
      </c>
    </row>
    <row r="75" spans="1:20" x14ac:dyDescent="0.25">
      <c r="A75" s="147" t="s">
        <v>535</v>
      </c>
      <c r="B75" s="147">
        <v>0</v>
      </c>
      <c r="C75" s="137">
        <v>0</v>
      </c>
      <c r="D75" s="147">
        <v>0</v>
      </c>
      <c r="E75" s="137">
        <v>0</v>
      </c>
      <c r="F75" s="147">
        <v>0</v>
      </c>
      <c r="G75" s="137">
        <v>0</v>
      </c>
      <c r="H75" s="147">
        <v>0</v>
      </c>
      <c r="I75" s="137">
        <v>0</v>
      </c>
      <c r="J75" s="147">
        <v>0</v>
      </c>
      <c r="K75" s="137">
        <v>0</v>
      </c>
      <c r="L75" s="147">
        <v>1</v>
      </c>
      <c r="M75" s="137">
        <v>1</v>
      </c>
      <c r="N75" s="147">
        <v>0</v>
      </c>
      <c r="O75" s="137">
        <v>0</v>
      </c>
      <c r="P75" s="147">
        <v>0</v>
      </c>
      <c r="Q75" s="137">
        <v>0</v>
      </c>
      <c r="R75" s="136">
        <f t="shared" si="3"/>
        <v>1</v>
      </c>
      <c r="S75" s="136">
        <f t="shared" si="2"/>
        <v>1</v>
      </c>
      <c r="T75" s="176">
        <v>2</v>
      </c>
    </row>
    <row r="76" spans="1:20" x14ac:dyDescent="0.25">
      <c r="A76" s="147" t="s">
        <v>536</v>
      </c>
      <c r="B76" s="147">
        <v>1</v>
      </c>
      <c r="C76" s="137">
        <v>3</v>
      </c>
      <c r="D76" s="147">
        <v>0</v>
      </c>
      <c r="E76" s="137">
        <v>0</v>
      </c>
      <c r="F76" s="147">
        <v>1</v>
      </c>
      <c r="G76" s="137">
        <v>1</v>
      </c>
      <c r="H76" s="147">
        <v>2</v>
      </c>
      <c r="I76" s="137">
        <v>5</v>
      </c>
      <c r="J76" s="147">
        <v>0</v>
      </c>
      <c r="K76" s="137">
        <v>0</v>
      </c>
      <c r="L76" s="147">
        <v>29</v>
      </c>
      <c r="M76" s="137">
        <v>39</v>
      </c>
      <c r="N76" s="147">
        <v>1</v>
      </c>
      <c r="O76" s="137">
        <v>2</v>
      </c>
      <c r="P76" s="147">
        <v>0</v>
      </c>
      <c r="Q76" s="137">
        <v>2</v>
      </c>
      <c r="R76" s="136">
        <f t="shared" si="3"/>
        <v>34</v>
      </c>
      <c r="S76" s="136">
        <f t="shared" si="2"/>
        <v>52</v>
      </c>
      <c r="T76" s="176">
        <v>86</v>
      </c>
    </row>
    <row r="77" spans="1:20" x14ac:dyDescent="0.25">
      <c r="A77" s="147" t="s">
        <v>537</v>
      </c>
      <c r="B77" s="147">
        <v>0</v>
      </c>
      <c r="C77" s="137">
        <v>0</v>
      </c>
      <c r="D77" s="147">
        <v>0</v>
      </c>
      <c r="E77" s="137">
        <v>0</v>
      </c>
      <c r="F77" s="147">
        <v>0</v>
      </c>
      <c r="G77" s="137">
        <v>0</v>
      </c>
      <c r="H77" s="147">
        <v>0</v>
      </c>
      <c r="I77" s="137">
        <v>0</v>
      </c>
      <c r="J77" s="147">
        <v>0</v>
      </c>
      <c r="K77" s="137">
        <v>0</v>
      </c>
      <c r="L77" s="147">
        <v>0</v>
      </c>
      <c r="M77" s="137">
        <v>3</v>
      </c>
      <c r="N77" s="147">
        <v>0</v>
      </c>
      <c r="O77" s="137">
        <v>0</v>
      </c>
      <c r="P77" s="147">
        <v>0</v>
      </c>
      <c r="Q77" s="137">
        <v>0</v>
      </c>
      <c r="R77" s="136">
        <f t="shared" si="3"/>
        <v>0</v>
      </c>
      <c r="S77" s="136">
        <f t="shared" si="2"/>
        <v>3</v>
      </c>
      <c r="T77" s="176">
        <v>3</v>
      </c>
    </row>
    <row r="78" spans="1:20" x14ac:dyDescent="0.25">
      <c r="A78" s="147" t="s">
        <v>538</v>
      </c>
      <c r="B78" s="147">
        <v>0</v>
      </c>
      <c r="C78" s="137">
        <v>1</v>
      </c>
      <c r="D78" s="147">
        <v>0</v>
      </c>
      <c r="E78" s="137">
        <v>0</v>
      </c>
      <c r="F78" s="147">
        <v>0</v>
      </c>
      <c r="G78" s="137">
        <v>0</v>
      </c>
      <c r="H78" s="147">
        <v>0</v>
      </c>
      <c r="I78" s="137">
        <v>0</v>
      </c>
      <c r="J78" s="147">
        <v>0</v>
      </c>
      <c r="K78" s="137">
        <v>0</v>
      </c>
      <c r="L78" s="147">
        <v>1</v>
      </c>
      <c r="M78" s="137">
        <v>0</v>
      </c>
      <c r="N78" s="147">
        <v>0</v>
      </c>
      <c r="O78" s="137">
        <v>0</v>
      </c>
      <c r="P78" s="147">
        <v>0</v>
      </c>
      <c r="Q78" s="137">
        <v>0</v>
      </c>
      <c r="R78" s="136">
        <f t="shared" si="3"/>
        <v>1</v>
      </c>
      <c r="S78" s="136">
        <f t="shared" si="2"/>
        <v>1</v>
      </c>
      <c r="T78" s="176">
        <v>2</v>
      </c>
    </row>
    <row r="79" spans="1:20" x14ac:dyDescent="0.25">
      <c r="A79" s="147" t="s">
        <v>539</v>
      </c>
      <c r="B79" s="147">
        <v>0</v>
      </c>
      <c r="C79" s="137">
        <v>0</v>
      </c>
      <c r="D79" s="147">
        <v>0</v>
      </c>
      <c r="E79" s="137">
        <v>0</v>
      </c>
      <c r="F79" s="147">
        <v>0</v>
      </c>
      <c r="G79" s="137">
        <v>0</v>
      </c>
      <c r="H79" s="147">
        <v>0</v>
      </c>
      <c r="I79" s="137">
        <v>0</v>
      </c>
      <c r="J79" s="147">
        <v>0</v>
      </c>
      <c r="K79" s="137">
        <v>0</v>
      </c>
      <c r="L79" s="147">
        <v>1</v>
      </c>
      <c r="M79" s="137">
        <v>1</v>
      </c>
      <c r="N79" s="147">
        <v>0</v>
      </c>
      <c r="O79" s="137">
        <v>1</v>
      </c>
      <c r="P79" s="147">
        <v>0</v>
      </c>
      <c r="Q79" s="137">
        <v>0</v>
      </c>
      <c r="R79" s="136">
        <f t="shared" si="3"/>
        <v>1</v>
      </c>
      <c r="S79" s="136">
        <f t="shared" si="2"/>
        <v>2</v>
      </c>
      <c r="T79" s="176">
        <v>3</v>
      </c>
    </row>
    <row r="80" spans="1:20" x14ac:dyDescent="0.25">
      <c r="A80" s="147" t="s">
        <v>540</v>
      </c>
      <c r="B80" s="147">
        <v>0</v>
      </c>
      <c r="C80" s="137">
        <v>0</v>
      </c>
      <c r="D80" s="147">
        <v>0</v>
      </c>
      <c r="E80" s="137">
        <v>0</v>
      </c>
      <c r="F80" s="147">
        <v>0</v>
      </c>
      <c r="G80" s="137">
        <v>0</v>
      </c>
      <c r="H80" s="147">
        <v>0</v>
      </c>
      <c r="I80" s="137">
        <v>0</v>
      </c>
      <c r="J80" s="147">
        <v>0</v>
      </c>
      <c r="K80" s="137">
        <v>0</v>
      </c>
      <c r="L80" s="147">
        <v>0</v>
      </c>
      <c r="M80" s="137">
        <v>1</v>
      </c>
      <c r="N80" s="147">
        <v>0</v>
      </c>
      <c r="O80" s="137">
        <v>0</v>
      </c>
      <c r="P80" s="147">
        <v>0</v>
      </c>
      <c r="Q80" s="137">
        <v>0</v>
      </c>
      <c r="R80" s="136">
        <f t="shared" si="3"/>
        <v>0</v>
      </c>
      <c r="S80" s="136">
        <f t="shared" si="2"/>
        <v>1</v>
      </c>
      <c r="T80" s="176">
        <v>1</v>
      </c>
    </row>
    <row r="81" spans="1:20" x14ac:dyDescent="0.25">
      <c r="A81" s="147" t="s">
        <v>541</v>
      </c>
      <c r="B81" s="147">
        <v>0</v>
      </c>
      <c r="C81" s="137">
        <v>0</v>
      </c>
      <c r="D81" s="147">
        <v>0</v>
      </c>
      <c r="E81" s="137">
        <v>0</v>
      </c>
      <c r="F81" s="147">
        <v>0</v>
      </c>
      <c r="G81" s="137">
        <v>0</v>
      </c>
      <c r="H81" s="147">
        <v>0</v>
      </c>
      <c r="I81" s="137">
        <v>0</v>
      </c>
      <c r="J81" s="147">
        <v>0</v>
      </c>
      <c r="K81" s="137">
        <v>0</v>
      </c>
      <c r="L81" s="147">
        <v>0</v>
      </c>
      <c r="M81" s="137">
        <v>1</v>
      </c>
      <c r="N81" s="147">
        <v>0</v>
      </c>
      <c r="O81" s="137">
        <v>0</v>
      </c>
      <c r="P81" s="147">
        <v>0</v>
      </c>
      <c r="Q81" s="137">
        <v>0</v>
      </c>
      <c r="R81" s="136">
        <f t="shared" si="3"/>
        <v>0</v>
      </c>
      <c r="S81" s="136">
        <f t="shared" si="2"/>
        <v>1</v>
      </c>
      <c r="T81" s="176">
        <v>1</v>
      </c>
    </row>
    <row r="82" spans="1:20" x14ac:dyDescent="0.25">
      <c r="A82" s="147" t="s">
        <v>542</v>
      </c>
      <c r="B82" s="147">
        <v>1</v>
      </c>
      <c r="C82" s="137">
        <v>0</v>
      </c>
      <c r="D82" s="147">
        <v>0</v>
      </c>
      <c r="E82" s="137">
        <v>0</v>
      </c>
      <c r="F82" s="147">
        <v>0</v>
      </c>
      <c r="G82" s="137">
        <v>1</v>
      </c>
      <c r="H82" s="147">
        <v>0</v>
      </c>
      <c r="I82" s="137">
        <v>0</v>
      </c>
      <c r="J82" s="147">
        <v>0</v>
      </c>
      <c r="K82" s="137">
        <v>0</v>
      </c>
      <c r="L82" s="147">
        <v>6</v>
      </c>
      <c r="M82" s="137">
        <v>15</v>
      </c>
      <c r="N82" s="147">
        <v>1</v>
      </c>
      <c r="O82" s="137">
        <v>2</v>
      </c>
      <c r="P82" s="147">
        <v>0</v>
      </c>
      <c r="Q82" s="137">
        <v>0</v>
      </c>
      <c r="R82" s="136">
        <f t="shared" si="3"/>
        <v>8</v>
      </c>
      <c r="S82" s="136">
        <f t="shared" si="2"/>
        <v>18</v>
      </c>
      <c r="T82" s="176">
        <v>26</v>
      </c>
    </row>
    <row r="83" spans="1:20" x14ac:dyDescent="0.25">
      <c r="A83" s="147" t="s">
        <v>543</v>
      </c>
      <c r="B83" s="147">
        <v>0</v>
      </c>
      <c r="C83" s="137">
        <v>0</v>
      </c>
      <c r="D83" s="147">
        <v>0</v>
      </c>
      <c r="E83" s="137">
        <v>0</v>
      </c>
      <c r="F83" s="147">
        <v>0</v>
      </c>
      <c r="G83" s="137">
        <v>0</v>
      </c>
      <c r="H83" s="147">
        <v>0</v>
      </c>
      <c r="I83" s="137">
        <v>0</v>
      </c>
      <c r="J83" s="147">
        <v>0</v>
      </c>
      <c r="K83" s="137">
        <v>0</v>
      </c>
      <c r="L83" s="147">
        <v>0</v>
      </c>
      <c r="M83" s="137">
        <v>1</v>
      </c>
      <c r="N83" s="147">
        <v>0</v>
      </c>
      <c r="O83" s="137">
        <v>0</v>
      </c>
      <c r="P83" s="147">
        <v>0</v>
      </c>
      <c r="Q83" s="137">
        <v>0</v>
      </c>
      <c r="R83" s="136">
        <f t="shared" si="3"/>
        <v>0</v>
      </c>
      <c r="S83" s="136">
        <f t="shared" si="2"/>
        <v>1</v>
      </c>
      <c r="T83" s="176">
        <v>1</v>
      </c>
    </row>
    <row r="84" spans="1:20" x14ac:dyDescent="0.25">
      <c r="A84" s="147" t="s">
        <v>544</v>
      </c>
      <c r="B84" s="147">
        <v>0</v>
      </c>
      <c r="C84" s="137">
        <v>0</v>
      </c>
      <c r="D84" s="147">
        <v>0</v>
      </c>
      <c r="E84" s="137">
        <v>0</v>
      </c>
      <c r="F84" s="147">
        <v>0</v>
      </c>
      <c r="G84" s="137">
        <v>0</v>
      </c>
      <c r="H84" s="147">
        <v>0</v>
      </c>
      <c r="I84" s="137">
        <v>0</v>
      </c>
      <c r="J84" s="147">
        <v>0</v>
      </c>
      <c r="K84" s="137">
        <v>0</v>
      </c>
      <c r="L84" s="147">
        <v>1</v>
      </c>
      <c r="M84" s="137">
        <v>1</v>
      </c>
      <c r="N84" s="147">
        <v>0</v>
      </c>
      <c r="O84" s="137">
        <v>0</v>
      </c>
      <c r="P84" s="147">
        <v>0</v>
      </c>
      <c r="Q84" s="137">
        <v>0</v>
      </c>
      <c r="R84" s="136">
        <f t="shared" si="3"/>
        <v>1</v>
      </c>
      <c r="S84" s="136">
        <f t="shared" si="2"/>
        <v>1</v>
      </c>
      <c r="T84" s="176">
        <v>2</v>
      </c>
    </row>
    <row r="85" spans="1:20" x14ac:dyDescent="0.25">
      <c r="A85" s="147" t="s">
        <v>545</v>
      </c>
      <c r="B85" s="147">
        <v>0</v>
      </c>
      <c r="C85" s="137">
        <v>0</v>
      </c>
      <c r="D85" s="147">
        <v>0</v>
      </c>
      <c r="E85" s="137">
        <v>0</v>
      </c>
      <c r="F85" s="147">
        <v>0</v>
      </c>
      <c r="G85" s="137">
        <v>0</v>
      </c>
      <c r="H85" s="147">
        <v>0</v>
      </c>
      <c r="I85" s="137">
        <v>0</v>
      </c>
      <c r="J85" s="147">
        <v>0</v>
      </c>
      <c r="K85" s="137">
        <v>0</v>
      </c>
      <c r="L85" s="147">
        <v>0</v>
      </c>
      <c r="M85" s="137">
        <v>2</v>
      </c>
      <c r="N85" s="147">
        <v>0</v>
      </c>
      <c r="O85" s="137">
        <v>0</v>
      </c>
      <c r="P85" s="147">
        <v>0</v>
      </c>
      <c r="Q85" s="137">
        <v>1</v>
      </c>
      <c r="R85" s="136">
        <f t="shared" si="3"/>
        <v>0</v>
      </c>
      <c r="S85" s="136">
        <f t="shared" si="2"/>
        <v>3</v>
      </c>
      <c r="T85" s="176">
        <v>3</v>
      </c>
    </row>
    <row r="86" spans="1:20" x14ac:dyDescent="0.25">
      <c r="A86" s="147" t="s">
        <v>546</v>
      </c>
      <c r="B86" s="147">
        <v>0</v>
      </c>
      <c r="C86" s="137">
        <v>0</v>
      </c>
      <c r="D86" s="147">
        <v>0</v>
      </c>
      <c r="E86" s="137">
        <v>0</v>
      </c>
      <c r="F86" s="147">
        <v>0</v>
      </c>
      <c r="G86" s="137">
        <v>1</v>
      </c>
      <c r="H86" s="147">
        <v>0</v>
      </c>
      <c r="I86" s="137">
        <v>0</v>
      </c>
      <c r="J86" s="147">
        <v>0</v>
      </c>
      <c r="K86" s="137">
        <v>0</v>
      </c>
      <c r="L86" s="147">
        <v>1</v>
      </c>
      <c r="M86" s="137">
        <v>4</v>
      </c>
      <c r="N86" s="147">
        <v>0</v>
      </c>
      <c r="O86" s="137">
        <v>0</v>
      </c>
      <c r="P86" s="147">
        <v>0</v>
      </c>
      <c r="Q86" s="137">
        <v>0</v>
      </c>
      <c r="R86" s="136">
        <f t="shared" si="3"/>
        <v>1</v>
      </c>
      <c r="S86" s="136">
        <f t="shared" si="2"/>
        <v>5</v>
      </c>
      <c r="T86" s="176">
        <v>6</v>
      </c>
    </row>
    <row r="87" spans="1:20" x14ac:dyDescent="0.25">
      <c r="A87" s="147" t="s">
        <v>547</v>
      </c>
      <c r="B87" s="147">
        <v>0</v>
      </c>
      <c r="C87" s="137">
        <v>1</v>
      </c>
      <c r="D87" s="147">
        <v>0</v>
      </c>
      <c r="E87" s="137">
        <v>0</v>
      </c>
      <c r="F87" s="147">
        <v>0</v>
      </c>
      <c r="G87" s="137">
        <v>0</v>
      </c>
      <c r="H87" s="147">
        <v>0</v>
      </c>
      <c r="I87" s="137">
        <v>0</v>
      </c>
      <c r="J87" s="147">
        <v>0</v>
      </c>
      <c r="K87" s="137">
        <v>0</v>
      </c>
      <c r="L87" s="147">
        <v>1</v>
      </c>
      <c r="M87" s="137">
        <v>0</v>
      </c>
      <c r="N87" s="147">
        <v>0</v>
      </c>
      <c r="O87" s="137">
        <v>0</v>
      </c>
      <c r="P87" s="147">
        <v>0</v>
      </c>
      <c r="Q87" s="137">
        <v>0</v>
      </c>
      <c r="R87" s="136">
        <f t="shared" si="3"/>
        <v>1</v>
      </c>
      <c r="S87" s="136">
        <f t="shared" si="2"/>
        <v>1</v>
      </c>
      <c r="T87" s="176">
        <v>2</v>
      </c>
    </row>
    <row r="88" spans="1:20" x14ac:dyDescent="0.25">
      <c r="A88" s="147" t="s">
        <v>548</v>
      </c>
      <c r="B88" s="147">
        <v>0</v>
      </c>
      <c r="C88" s="137">
        <v>0</v>
      </c>
      <c r="D88" s="147">
        <v>0</v>
      </c>
      <c r="E88" s="137">
        <v>0</v>
      </c>
      <c r="F88" s="147">
        <v>0</v>
      </c>
      <c r="G88" s="137">
        <v>0</v>
      </c>
      <c r="H88" s="147">
        <v>0</v>
      </c>
      <c r="I88" s="137">
        <v>0</v>
      </c>
      <c r="J88" s="147">
        <v>0</v>
      </c>
      <c r="K88" s="137">
        <v>0</v>
      </c>
      <c r="L88" s="147">
        <v>1</v>
      </c>
      <c r="M88" s="137">
        <v>4</v>
      </c>
      <c r="N88" s="147">
        <v>0</v>
      </c>
      <c r="O88" s="137">
        <v>0</v>
      </c>
      <c r="P88" s="147">
        <v>0</v>
      </c>
      <c r="Q88" s="137">
        <v>0</v>
      </c>
      <c r="R88" s="136">
        <f t="shared" si="3"/>
        <v>1</v>
      </c>
      <c r="S88" s="136">
        <f t="shared" si="2"/>
        <v>4</v>
      </c>
      <c r="T88" s="176">
        <v>5</v>
      </c>
    </row>
    <row r="89" spans="1:20" x14ac:dyDescent="0.25">
      <c r="A89" s="147" t="s">
        <v>549</v>
      </c>
      <c r="B89" s="147">
        <v>0</v>
      </c>
      <c r="C89" s="137">
        <v>0</v>
      </c>
      <c r="D89" s="147">
        <v>0</v>
      </c>
      <c r="E89" s="137">
        <v>0</v>
      </c>
      <c r="F89" s="147">
        <v>0</v>
      </c>
      <c r="G89" s="137">
        <v>0</v>
      </c>
      <c r="H89" s="147">
        <v>0</v>
      </c>
      <c r="I89" s="137">
        <v>0</v>
      </c>
      <c r="J89" s="147">
        <v>0</v>
      </c>
      <c r="K89" s="137">
        <v>0</v>
      </c>
      <c r="L89" s="147">
        <v>1</v>
      </c>
      <c r="M89" s="137">
        <v>0</v>
      </c>
      <c r="N89" s="147">
        <v>0</v>
      </c>
      <c r="O89" s="137">
        <v>0</v>
      </c>
      <c r="P89" s="147">
        <v>0</v>
      </c>
      <c r="Q89" s="137">
        <v>0</v>
      </c>
      <c r="R89" s="136">
        <f t="shared" si="3"/>
        <v>1</v>
      </c>
      <c r="S89" s="136">
        <f t="shared" si="2"/>
        <v>0</v>
      </c>
      <c r="T89" s="176">
        <v>1</v>
      </c>
    </row>
    <row r="90" spans="1:20" x14ac:dyDescent="0.25">
      <c r="A90" s="147" t="s">
        <v>550</v>
      </c>
      <c r="B90" s="147">
        <v>0</v>
      </c>
      <c r="C90" s="137">
        <v>1</v>
      </c>
      <c r="D90" s="147">
        <v>0</v>
      </c>
      <c r="E90" s="137">
        <v>0</v>
      </c>
      <c r="F90" s="147">
        <v>2</v>
      </c>
      <c r="G90" s="137">
        <v>0</v>
      </c>
      <c r="H90" s="147">
        <v>5</v>
      </c>
      <c r="I90" s="137">
        <v>3</v>
      </c>
      <c r="J90" s="147">
        <v>0</v>
      </c>
      <c r="K90" s="137">
        <v>0</v>
      </c>
      <c r="L90" s="147">
        <v>3</v>
      </c>
      <c r="M90" s="137">
        <v>7</v>
      </c>
      <c r="N90" s="147">
        <v>1</v>
      </c>
      <c r="O90" s="137">
        <v>2</v>
      </c>
      <c r="P90" s="147">
        <v>0</v>
      </c>
      <c r="Q90" s="137">
        <v>0</v>
      </c>
      <c r="R90" s="136">
        <f t="shared" si="3"/>
        <v>11</v>
      </c>
      <c r="S90" s="136">
        <f t="shared" si="2"/>
        <v>13</v>
      </c>
      <c r="T90" s="176">
        <v>24</v>
      </c>
    </row>
    <row r="91" spans="1:20" x14ac:dyDescent="0.25">
      <c r="A91" s="147" t="s">
        <v>551</v>
      </c>
      <c r="B91" s="147">
        <v>0</v>
      </c>
      <c r="C91" s="137">
        <v>0</v>
      </c>
      <c r="D91" s="147">
        <v>0</v>
      </c>
      <c r="E91" s="137">
        <v>0</v>
      </c>
      <c r="F91" s="147">
        <v>0</v>
      </c>
      <c r="G91" s="137">
        <v>1</v>
      </c>
      <c r="H91" s="147">
        <v>0</v>
      </c>
      <c r="I91" s="137">
        <v>0</v>
      </c>
      <c r="J91" s="147">
        <v>0</v>
      </c>
      <c r="K91" s="137">
        <v>0</v>
      </c>
      <c r="L91" s="147">
        <v>3</v>
      </c>
      <c r="M91" s="137">
        <v>5</v>
      </c>
      <c r="N91" s="147">
        <v>1</v>
      </c>
      <c r="O91" s="137">
        <v>0</v>
      </c>
      <c r="P91" s="147">
        <v>0</v>
      </c>
      <c r="Q91" s="137">
        <v>0</v>
      </c>
      <c r="R91" s="136">
        <f t="shared" si="3"/>
        <v>4</v>
      </c>
      <c r="S91" s="136">
        <f t="shared" si="2"/>
        <v>6</v>
      </c>
      <c r="T91" s="176">
        <v>10</v>
      </c>
    </row>
    <row r="92" spans="1:20" x14ac:dyDescent="0.25">
      <c r="A92" s="147" t="s">
        <v>552</v>
      </c>
      <c r="B92" s="147">
        <v>1</v>
      </c>
      <c r="C92" s="137">
        <v>0</v>
      </c>
      <c r="D92" s="147">
        <v>0</v>
      </c>
      <c r="E92" s="137">
        <v>0</v>
      </c>
      <c r="F92" s="147">
        <v>1</v>
      </c>
      <c r="G92" s="137">
        <v>0</v>
      </c>
      <c r="H92" s="147">
        <v>0</v>
      </c>
      <c r="I92" s="137">
        <v>0</v>
      </c>
      <c r="J92" s="147">
        <v>0</v>
      </c>
      <c r="K92" s="137">
        <v>0</v>
      </c>
      <c r="L92" s="147">
        <v>2</v>
      </c>
      <c r="M92" s="137">
        <v>0</v>
      </c>
      <c r="N92" s="147">
        <v>0</v>
      </c>
      <c r="O92" s="137">
        <v>0</v>
      </c>
      <c r="P92" s="147">
        <v>0</v>
      </c>
      <c r="Q92" s="137">
        <v>0</v>
      </c>
      <c r="R92" s="136">
        <f t="shared" si="3"/>
        <v>4</v>
      </c>
      <c r="S92" s="136">
        <f t="shared" si="2"/>
        <v>0</v>
      </c>
      <c r="T92" s="176">
        <v>4</v>
      </c>
    </row>
    <row r="93" spans="1:20" x14ac:dyDescent="0.25">
      <c r="A93" s="148" t="s">
        <v>553</v>
      </c>
      <c r="B93" s="148">
        <v>0</v>
      </c>
      <c r="C93" s="149">
        <v>0</v>
      </c>
      <c r="D93" s="148">
        <v>0</v>
      </c>
      <c r="E93" s="149">
        <v>0</v>
      </c>
      <c r="F93" s="148">
        <v>0</v>
      </c>
      <c r="G93" s="149">
        <v>0</v>
      </c>
      <c r="H93" s="148">
        <v>0</v>
      </c>
      <c r="I93" s="149">
        <v>0</v>
      </c>
      <c r="J93" s="148">
        <v>0</v>
      </c>
      <c r="K93" s="149">
        <v>0</v>
      </c>
      <c r="L93" s="148">
        <v>1</v>
      </c>
      <c r="M93" s="149">
        <v>2</v>
      </c>
      <c r="N93" s="148">
        <v>0</v>
      </c>
      <c r="O93" s="149">
        <v>0</v>
      </c>
      <c r="P93" s="148">
        <v>0</v>
      </c>
      <c r="Q93" s="149">
        <v>1</v>
      </c>
      <c r="R93" s="150">
        <f t="shared" si="3"/>
        <v>1</v>
      </c>
      <c r="S93" s="150">
        <f t="shared" si="2"/>
        <v>3</v>
      </c>
      <c r="T93" s="177">
        <v>4</v>
      </c>
    </row>
  </sheetData>
  <mergeCells count="9">
    <mergeCell ref="N1:O1"/>
    <mergeCell ref="P1:Q1"/>
    <mergeCell ref="R1:T1"/>
    <mergeCell ref="B1:C1"/>
    <mergeCell ref="D1:E1"/>
    <mergeCell ref="F1:G1"/>
    <mergeCell ref="H1:I1"/>
    <mergeCell ref="J1:K1"/>
    <mergeCell ref="L1:M1"/>
  </mergeCells>
  <pageMargins left="0.25" right="0.25" top="0.75" bottom="0.75" header="0.3" footer="0.3"/>
  <pageSetup scale="67" fitToHeight="0" orientation="landscape" horizontalDpi="1200" verticalDpi="1200" r:id="rId1"/>
  <headerFooter>
    <oddHeader>&amp;C&amp;"Cambria,Bold"&amp;12&amp;KC00000Southern Illinois University Edwardsville
Fall 2020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5BF0-9469-4682-B113-28C34366A7A4}">
  <sheetPr>
    <pageSetUpPr fitToPage="1"/>
  </sheetPr>
  <dimension ref="A1:W68"/>
  <sheetViews>
    <sheetView zoomScaleNormal="100" workbookViewId="0">
      <selection activeCell="E2" sqref="E2"/>
    </sheetView>
  </sheetViews>
  <sheetFormatPr defaultRowHeight="15" x14ac:dyDescent="0.25"/>
  <cols>
    <col min="2" max="2" width="34.5703125" bestFit="1" customWidth="1"/>
  </cols>
  <sheetData>
    <row r="1" spans="1:23" ht="43.5" customHeight="1" x14ac:dyDescent="0.25">
      <c r="A1" s="219" t="s">
        <v>333</v>
      </c>
      <c r="B1" s="252"/>
      <c r="C1" s="243" t="s">
        <v>23</v>
      </c>
      <c r="D1" s="244"/>
      <c r="E1" s="243" t="s">
        <v>13</v>
      </c>
      <c r="F1" s="244"/>
      <c r="G1" s="241" t="s">
        <v>14</v>
      </c>
      <c r="H1" s="242"/>
      <c r="I1" s="243" t="s">
        <v>15</v>
      </c>
      <c r="J1" s="244"/>
      <c r="K1" s="241" t="s">
        <v>24</v>
      </c>
      <c r="L1" s="242"/>
      <c r="M1" s="241" t="s">
        <v>17</v>
      </c>
      <c r="N1" s="242"/>
      <c r="O1" s="243" t="s">
        <v>18</v>
      </c>
      <c r="P1" s="244"/>
      <c r="Q1" s="241" t="s">
        <v>22</v>
      </c>
      <c r="R1" s="242"/>
      <c r="S1" s="243" t="s">
        <v>25</v>
      </c>
      <c r="T1" s="244"/>
      <c r="U1" s="245" t="s">
        <v>220</v>
      </c>
      <c r="V1" s="245"/>
      <c r="W1" s="244"/>
    </row>
    <row r="2" spans="1:23" x14ac:dyDescent="0.25">
      <c r="A2" s="141" t="s">
        <v>334</v>
      </c>
      <c r="B2" s="178" t="s">
        <v>335</v>
      </c>
      <c r="C2" s="142" t="s">
        <v>19</v>
      </c>
      <c r="D2" s="143" t="s">
        <v>20</v>
      </c>
      <c r="E2" s="142" t="s">
        <v>19</v>
      </c>
      <c r="F2" s="143" t="s">
        <v>20</v>
      </c>
      <c r="G2" s="142" t="s">
        <v>19</v>
      </c>
      <c r="H2" s="143" t="s">
        <v>20</v>
      </c>
      <c r="I2" s="142" t="s">
        <v>19</v>
      </c>
      <c r="J2" s="143" t="s">
        <v>20</v>
      </c>
      <c r="K2" s="142" t="s">
        <v>19</v>
      </c>
      <c r="L2" s="143" t="s">
        <v>20</v>
      </c>
      <c r="M2" s="142" t="s">
        <v>19</v>
      </c>
      <c r="N2" s="143" t="s">
        <v>20</v>
      </c>
      <c r="O2" s="142" t="s">
        <v>19</v>
      </c>
      <c r="P2" s="143" t="s">
        <v>20</v>
      </c>
      <c r="Q2" s="142" t="s">
        <v>19</v>
      </c>
      <c r="R2" s="143" t="s">
        <v>20</v>
      </c>
      <c r="S2" s="142" t="s">
        <v>19</v>
      </c>
      <c r="T2" s="143" t="s">
        <v>20</v>
      </c>
      <c r="U2" s="144" t="s">
        <v>19</v>
      </c>
      <c r="V2" s="143" t="s">
        <v>20</v>
      </c>
      <c r="W2" s="143" t="s">
        <v>30</v>
      </c>
    </row>
    <row r="3" spans="1:23" x14ac:dyDescent="0.25">
      <c r="A3" s="250" t="s">
        <v>336</v>
      </c>
      <c r="B3" s="251"/>
      <c r="C3" s="129">
        <f>C4+C13+C52+C66+C68</f>
        <v>17</v>
      </c>
      <c r="D3" s="131">
        <f t="shared" ref="D3:W3" si="0">D4+D13+D52+D66+D68</f>
        <v>6</v>
      </c>
      <c r="E3" s="129">
        <f t="shared" si="0"/>
        <v>25</v>
      </c>
      <c r="F3" s="131">
        <f t="shared" si="0"/>
        <v>30</v>
      </c>
      <c r="G3" s="129">
        <f t="shared" si="0"/>
        <v>0</v>
      </c>
      <c r="H3" s="131">
        <f t="shared" si="0"/>
        <v>1</v>
      </c>
      <c r="I3" s="129">
        <f t="shared" si="0"/>
        <v>8</v>
      </c>
      <c r="J3" s="131">
        <f t="shared" si="0"/>
        <v>10</v>
      </c>
      <c r="K3" s="129">
        <f t="shared" si="0"/>
        <v>33</v>
      </c>
      <c r="L3" s="131">
        <f t="shared" si="0"/>
        <v>88</v>
      </c>
      <c r="M3" s="129">
        <f t="shared" si="0"/>
        <v>1</v>
      </c>
      <c r="N3" s="131">
        <f t="shared" si="0"/>
        <v>1</v>
      </c>
      <c r="O3" s="129">
        <f t="shared" si="0"/>
        <v>347</v>
      </c>
      <c r="P3" s="131">
        <f t="shared" si="0"/>
        <v>510</v>
      </c>
      <c r="Q3" s="129">
        <f t="shared" si="0"/>
        <v>20</v>
      </c>
      <c r="R3" s="131">
        <f t="shared" si="0"/>
        <v>21</v>
      </c>
      <c r="S3" s="129">
        <f t="shared" si="0"/>
        <v>12</v>
      </c>
      <c r="T3" s="131">
        <f t="shared" si="0"/>
        <v>15</v>
      </c>
      <c r="U3" s="130">
        <f t="shared" si="0"/>
        <v>463</v>
      </c>
      <c r="V3" s="131">
        <f t="shared" si="0"/>
        <v>682</v>
      </c>
      <c r="W3" s="131">
        <f t="shared" si="0"/>
        <v>1145</v>
      </c>
    </row>
    <row r="4" spans="1:23" x14ac:dyDescent="0.25">
      <c r="A4" s="246" t="s">
        <v>337</v>
      </c>
      <c r="B4" s="247"/>
      <c r="C4" s="145">
        <f>SUM(C5:C12)</f>
        <v>0</v>
      </c>
      <c r="D4" s="133">
        <f t="shared" ref="D4:W4" si="1">SUM(D5:D12)</f>
        <v>0</v>
      </c>
      <c r="E4" s="145">
        <f t="shared" si="1"/>
        <v>2</v>
      </c>
      <c r="F4" s="133">
        <f t="shared" si="1"/>
        <v>0</v>
      </c>
      <c r="G4" s="145">
        <f t="shared" si="1"/>
        <v>0</v>
      </c>
      <c r="H4" s="133">
        <f t="shared" si="1"/>
        <v>0</v>
      </c>
      <c r="I4" s="145">
        <f t="shared" si="1"/>
        <v>1</v>
      </c>
      <c r="J4" s="133">
        <f t="shared" si="1"/>
        <v>1</v>
      </c>
      <c r="K4" s="145">
        <f t="shared" si="1"/>
        <v>0</v>
      </c>
      <c r="L4" s="133">
        <f t="shared" si="1"/>
        <v>7</v>
      </c>
      <c r="M4" s="145">
        <f t="shared" si="1"/>
        <v>0</v>
      </c>
      <c r="N4" s="133">
        <f t="shared" si="1"/>
        <v>0</v>
      </c>
      <c r="O4" s="145">
        <f t="shared" si="1"/>
        <v>18</v>
      </c>
      <c r="P4" s="133">
        <f t="shared" si="1"/>
        <v>13</v>
      </c>
      <c r="Q4" s="145">
        <f t="shared" si="1"/>
        <v>2</v>
      </c>
      <c r="R4" s="133">
        <f t="shared" si="1"/>
        <v>0</v>
      </c>
      <c r="S4" s="145">
        <f t="shared" si="1"/>
        <v>0</v>
      </c>
      <c r="T4" s="133">
        <f t="shared" si="1"/>
        <v>0</v>
      </c>
      <c r="U4" s="132">
        <f t="shared" si="1"/>
        <v>23</v>
      </c>
      <c r="V4" s="133">
        <f t="shared" si="1"/>
        <v>21</v>
      </c>
      <c r="W4" s="133">
        <f t="shared" si="1"/>
        <v>44</v>
      </c>
    </row>
    <row r="5" spans="1:23" x14ac:dyDescent="0.25">
      <c r="A5" s="134" t="s">
        <v>338</v>
      </c>
      <c r="B5" s="135" t="s">
        <v>339</v>
      </c>
      <c r="C5" s="147">
        <v>0</v>
      </c>
      <c r="D5" s="137">
        <v>0</v>
      </c>
      <c r="E5" s="147">
        <v>1</v>
      </c>
      <c r="F5" s="137">
        <v>0</v>
      </c>
      <c r="G5" s="147">
        <v>0</v>
      </c>
      <c r="H5" s="137">
        <v>0</v>
      </c>
      <c r="I5" s="147">
        <v>0</v>
      </c>
      <c r="J5" s="137">
        <v>0</v>
      </c>
      <c r="K5" s="147">
        <v>0</v>
      </c>
      <c r="L5" s="137">
        <v>0</v>
      </c>
      <c r="M5" s="147">
        <v>0</v>
      </c>
      <c r="N5" s="137">
        <v>0</v>
      </c>
      <c r="O5" s="147">
        <v>3</v>
      </c>
      <c r="P5" s="137">
        <v>2</v>
      </c>
      <c r="Q5" s="147">
        <v>1</v>
      </c>
      <c r="R5" s="137">
        <v>0</v>
      </c>
      <c r="S5" s="147">
        <v>0</v>
      </c>
      <c r="T5" s="137">
        <v>0</v>
      </c>
      <c r="U5" s="136">
        <v>5</v>
      </c>
      <c r="V5" s="137">
        <v>2</v>
      </c>
      <c r="W5" s="179">
        <v>7</v>
      </c>
    </row>
    <row r="6" spans="1:23" x14ac:dyDescent="0.25">
      <c r="A6" s="134" t="s">
        <v>340</v>
      </c>
      <c r="B6" s="135" t="s">
        <v>341</v>
      </c>
      <c r="C6" s="147">
        <v>0</v>
      </c>
      <c r="D6" s="137">
        <v>0</v>
      </c>
      <c r="E6" s="147">
        <v>1</v>
      </c>
      <c r="F6" s="137">
        <v>0</v>
      </c>
      <c r="G6" s="147">
        <v>0</v>
      </c>
      <c r="H6" s="137">
        <v>0</v>
      </c>
      <c r="I6" s="147">
        <v>0</v>
      </c>
      <c r="J6" s="137">
        <v>0</v>
      </c>
      <c r="K6" s="147">
        <v>0</v>
      </c>
      <c r="L6" s="137">
        <v>0</v>
      </c>
      <c r="M6" s="147">
        <v>0</v>
      </c>
      <c r="N6" s="137">
        <v>0</v>
      </c>
      <c r="O6" s="147">
        <v>0</v>
      </c>
      <c r="P6" s="137">
        <v>1</v>
      </c>
      <c r="Q6" s="147">
        <v>0</v>
      </c>
      <c r="R6" s="137">
        <v>0</v>
      </c>
      <c r="S6" s="147">
        <v>0</v>
      </c>
      <c r="T6" s="137">
        <v>0</v>
      </c>
      <c r="U6" s="136">
        <v>1</v>
      </c>
      <c r="V6" s="137">
        <v>1</v>
      </c>
      <c r="W6" s="179">
        <v>2</v>
      </c>
    </row>
    <row r="7" spans="1:23" x14ac:dyDescent="0.25">
      <c r="A7" s="134" t="s">
        <v>342</v>
      </c>
      <c r="B7" s="135" t="s">
        <v>343</v>
      </c>
      <c r="C7" s="147">
        <v>0</v>
      </c>
      <c r="D7" s="137">
        <v>0</v>
      </c>
      <c r="E7" s="147">
        <v>0</v>
      </c>
      <c r="F7" s="137">
        <v>0</v>
      </c>
      <c r="G7" s="147">
        <v>0</v>
      </c>
      <c r="H7" s="137">
        <v>0</v>
      </c>
      <c r="I7" s="147">
        <v>0</v>
      </c>
      <c r="J7" s="137">
        <v>0</v>
      </c>
      <c r="K7" s="147">
        <v>0</v>
      </c>
      <c r="L7" s="137">
        <v>2</v>
      </c>
      <c r="M7" s="147">
        <v>0</v>
      </c>
      <c r="N7" s="137">
        <v>0</v>
      </c>
      <c r="O7" s="147">
        <v>3</v>
      </c>
      <c r="P7" s="137">
        <v>4</v>
      </c>
      <c r="Q7" s="147">
        <v>0</v>
      </c>
      <c r="R7" s="137">
        <v>0</v>
      </c>
      <c r="S7" s="147">
        <v>0</v>
      </c>
      <c r="T7" s="137">
        <v>0</v>
      </c>
      <c r="U7" s="136">
        <v>3</v>
      </c>
      <c r="V7" s="137">
        <v>6</v>
      </c>
      <c r="W7" s="179">
        <v>9</v>
      </c>
    </row>
    <row r="8" spans="1:23" x14ac:dyDescent="0.25">
      <c r="A8" s="134" t="s">
        <v>344</v>
      </c>
      <c r="B8" s="135" t="s">
        <v>345</v>
      </c>
      <c r="C8" s="147">
        <v>0</v>
      </c>
      <c r="D8" s="137">
        <v>0</v>
      </c>
      <c r="E8" s="147">
        <v>0</v>
      </c>
      <c r="F8" s="137">
        <v>0</v>
      </c>
      <c r="G8" s="147">
        <v>0</v>
      </c>
      <c r="H8" s="137">
        <v>0</v>
      </c>
      <c r="I8" s="147">
        <v>0</v>
      </c>
      <c r="J8" s="137">
        <v>0</v>
      </c>
      <c r="K8" s="147">
        <v>0</v>
      </c>
      <c r="L8" s="137">
        <v>0</v>
      </c>
      <c r="M8" s="147">
        <v>0</v>
      </c>
      <c r="N8" s="137">
        <v>0</v>
      </c>
      <c r="O8" s="147">
        <v>6</v>
      </c>
      <c r="P8" s="137">
        <v>4</v>
      </c>
      <c r="Q8" s="147">
        <v>0</v>
      </c>
      <c r="R8" s="137">
        <v>0</v>
      </c>
      <c r="S8" s="147">
        <v>0</v>
      </c>
      <c r="T8" s="137">
        <v>0</v>
      </c>
      <c r="U8" s="136">
        <v>6</v>
      </c>
      <c r="V8" s="137">
        <v>4</v>
      </c>
      <c r="W8" s="179">
        <v>10</v>
      </c>
    </row>
    <row r="9" spans="1:23" x14ac:dyDescent="0.25">
      <c r="A9" s="134" t="s">
        <v>346</v>
      </c>
      <c r="B9" s="135" t="s">
        <v>347</v>
      </c>
      <c r="C9" s="147">
        <v>0</v>
      </c>
      <c r="D9" s="137">
        <v>0</v>
      </c>
      <c r="E9" s="147">
        <v>0</v>
      </c>
      <c r="F9" s="137">
        <v>0</v>
      </c>
      <c r="G9" s="147">
        <v>0</v>
      </c>
      <c r="H9" s="137">
        <v>0</v>
      </c>
      <c r="I9" s="147">
        <v>0</v>
      </c>
      <c r="J9" s="137">
        <v>0</v>
      </c>
      <c r="K9" s="147">
        <v>0</v>
      </c>
      <c r="L9" s="137">
        <v>1</v>
      </c>
      <c r="M9" s="147">
        <v>0</v>
      </c>
      <c r="N9" s="137">
        <v>0</v>
      </c>
      <c r="O9" s="147">
        <v>1</v>
      </c>
      <c r="P9" s="137">
        <v>0</v>
      </c>
      <c r="Q9" s="147">
        <v>0</v>
      </c>
      <c r="R9" s="137">
        <v>0</v>
      </c>
      <c r="S9" s="147">
        <v>0</v>
      </c>
      <c r="T9" s="137">
        <v>0</v>
      </c>
      <c r="U9" s="136">
        <v>1</v>
      </c>
      <c r="V9" s="137">
        <v>1</v>
      </c>
      <c r="W9" s="179">
        <v>2</v>
      </c>
    </row>
    <row r="10" spans="1:23" x14ac:dyDescent="0.25">
      <c r="A10" s="134" t="s">
        <v>348</v>
      </c>
      <c r="B10" s="135" t="s">
        <v>349</v>
      </c>
      <c r="C10" s="147">
        <v>0</v>
      </c>
      <c r="D10" s="137">
        <v>0</v>
      </c>
      <c r="E10" s="147">
        <v>0</v>
      </c>
      <c r="F10" s="137">
        <v>0</v>
      </c>
      <c r="G10" s="147">
        <v>0</v>
      </c>
      <c r="H10" s="137">
        <v>0</v>
      </c>
      <c r="I10" s="147">
        <v>0</v>
      </c>
      <c r="J10" s="137">
        <v>1</v>
      </c>
      <c r="K10" s="147">
        <v>0</v>
      </c>
      <c r="L10" s="137">
        <v>0</v>
      </c>
      <c r="M10" s="147">
        <v>0</v>
      </c>
      <c r="N10" s="137">
        <v>0</v>
      </c>
      <c r="O10" s="147">
        <v>2</v>
      </c>
      <c r="P10" s="137">
        <v>1</v>
      </c>
      <c r="Q10" s="147">
        <v>0</v>
      </c>
      <c r="R10" s="137">
        <v>0</v>
      </c>
      <c r="S10" s="147">
        <v>0</v>
      </c>
      <c r="T10" s="137">
        <v>0</v>
      </c>
      <c r="U10" s="136">
        <v>2</v>
      </c>
      <c r="V10" s="137">
        <v>2</v>
      </c>
      <c r="W10" s="179">
        <v>4</v>
      </c>
    </row>
    <row r="11" spans="1:23" x14ac:dyDescent="0.25">
      <c r="A11" s="134" t="s">
        <v>350</v>
      </c>
      <c r="B11" s="135" t="s">
        <v>351</v>
      </c>
      <c r="C11" s="147">
        <v>0</v>
      </c>
      <c r="D11" s="137">
        <v>0</v>
      </c>
      <c r="E11" s="147">
        <v>0</v>
      </c>
      <c r="F11" s="137">
        <v>0</v>
      </c>
      <c r="G11" s="147">
        <v>0</v>
      </c>
      <c r="H11" s="137">
        <v>0</v>
      </c>
      <c r="I11" s="147">
        <v>0</v>
      </c>
      <c r="J11" s="137">
        <v>0</v>
      </c>
      <c r="K11" s="147">
        <v>0</v>
      </c>
      <c r="L11" s="137">
        <v>0</v>
      </c>
      <c r="M11" s="147">
        <v>0</v>
      </c>
      <c r="N11" s="137">
        <v>0</v>
      </c>
      <c r="O11" s="147">
        <v>2</v>
      </c>
      <c r="P11" s="137">
        <v>1</v>
      </c>
      <c r="Q11" s="147">
        <v>0</v>
      </c>
      <c r="R11" s="137">
        <v>0</v>
      </c>
      <c r="S11" s="147">
        <v>0</v>
      </c>
      <c r="T11" s="137">
        <v>0</v>
      </c>
      <c r="U11" s="136">
        <v>2</v>
      </c>
      <c r="V11" s="137">
        <v>1</v>
      </c>
      <c r="W11" s="179">
        <v>3</v>
      </c>
    </row>
    <row r="12" spans="1:23" x14ac:dyDescent="0.25">
      <c r="A12" s="134" t="s">
        <v>352</v>
      </c>
      <c r="B12" s="135" t="s">
        <v>353</v>
      </c>
      <c r="C12" s="147">
        <v>0</v>
      </c>
      <c r="D12" s="137">
        <v>0</v>
      </c>
      <c r="E12" s="147">
        <v>0</v>
      </c>
      <c r="F12" s="137">
        <v>0</v>
      </c>
      <c r="G12" s="147">
        <v>0</v>
      </c>
      <c r="H12" s="137">
        <v>0</v>
      </c>
      <c r="I12" s="147">
        <v>1</v>
      </c>
      <c r="J12" s="137">
        <v>0</v>
      </c>
      <c r="K12" s="147">
        <v>0</v>
      </c>
      <c r="L12" s="137">
        <v>4</v>
      </c>
      <c r="M12" s="147">
        <v>0</v>
      </c>
      <c r="N12" s="137">
        <v>0</v>
      </c>
      <c r="O12" s="147">
        <v>1</v>
      </c>
      <c r="P12" s="137">
        <v>0</v>
      </c>
      <c r="Q12" s="147">
        <v>1</v>
      </c>
      <c r="R12" s="137">
        <v>0</v>
      </c>
      <c r="S12" s="147">
        <v>0</v>
      </c>
      <c r="T12" s="137">
        <v>0</v>
      </c>
      <c r="U12" s="136">
        <v>3</v>
      </c>
      <c r="V12" s="137">
        <v>4</v>
      </c>
      <c r="W12" s="179">
        <v>7</v>
      </c>
    </row>
    <row r="13" spans="1:23" x14ac:dyDescent="0.25">
      <c r="A13" s="248" t="s">
        <v>354</v>
      </c>
      <c r="B13" s="249"/>
      <c r="C13" s="146">
        <f>SUM(C14:C51)</f>
        <v>2</v>
      </c>
      <c r="D13" s="139">
        <f t="shared" ref="D13:W13" si="2">SUM(D14:D51)</f>
        <v>1</v>
      </c>
      <c r="E13" s="146">
        <f t="shared" si="2"/>
        <v>18</v>
      </c>
      <c r="F13" s="139">
        <f t="shared" si="2"/>
        <v>23</v>
      </c>
      <c r="G13" s="146">
        <f t="shared" si="2"/>
        <v>0</v>
      </c>
      <c r="H13" s="139">
        <f t="shared" si="2"/>
        <v>0</v>
      </c>
      <c r="I13" s="146">
        <f t="shared" si="2"/>
        <v>4</v>
      </c>
      <c r="J13" s="139">
        <f t="shared" si="2"/>
        <v>5</v>
      </c>
      <c r="K13" s="146">
        <f t="shared" si="2"/>
        <v>16</v>
      </c>
      <c r="L13" s="139">
        <f t="shared" si="2"/>
        <v>41</v>
      </c>
      <c r="M13" s="146">
        <f t="shared" si="2"/>
        <v>0</v>
      </c>
      <c r="N13" s="139">
        <f t="shared" si="2"/>
        <v>0</v>
      </c>
      <c r="O13" s="146">
        <f t="shared" si="2"/>
        <v>247</v>
      </c>
      <c r="P13" s="139">
        <f t="shared" si="2"/>
        <v>361</v>
      </c>
      <c r="Q13" s="146">
        <f t="shared" si="2"/>
        <v>11</v>
      </c>
      <c r="R13" s="139">
        <f t="shared" si="2"/>
        <v>12</v>
      </c>
      <c r="S13" s="146">
        <f t="shared" si="2"/>
        <v>8</v>
      </c>
      <c r="T13" s="139">
        <f t="shared" si="2"/>
        <v>8</v>
      </c>
      <c r="U13" s="138">
        <f t="shared" si="2"/>
        <v>306</v>
      </c>
      <c r="V13" s="139">
        <f t="shared" si="2"/>
        <v>451</v>
      </c>
      <c r="W13" s="180">
        <f t="shared" si="2"/>
        <v>757</v>
      </c>
    </row>
    <row r="14" spans="1:23" x14ac:dyDescent="0.25">
      <c r="A14" s="134" t="s">
        <v>355</v>
      </c>
      <c r="B14" s="135" t="s">
        <v>356</v>
      </c>
      <c r="C14" s="147">
        <v>0</v>
      </c>
      <c r="D14" s="137">
        <v>0</v>
      </c>
      <c r="E14" s="147">
        <v>0</v>
      </c>
      <c r="F14" s="137">
        <v>0</v>
      </c>
      <c r="G14" s="147">
        <v>0</v>
      </c>
      <c r="H14" s="137">
        <v>0</v>
      </c>
      <c r="I14" s="147">
        <v>0</v>
      </c>
      <c r="J14" s="137">
        <v>0</v>
      </c>
      <c r="K14" s="147">
        <v>0</v>
      </c>
      <c r="L14" s="137">
        <v>0</v>
      </c>
      <c r="M14" s="147">
        <v>0</v>
      </c>
      <c r="N14" s="137">
        <v>0</v>
      </c>
      <c r="O14" s="147">
        <v>2</v>
      </c>
      <c r="P14" s="137">
        <v>2</v>
      </c>
      <c r="Q14" s="147">
        <v>0</v>
      </c>
      <c r="R14" s="137">
        <v>0</v>
      </c>
      <c r="S14" s="147">
        <v>0</v>
      </c>
      <c r="T14" s="137">
        <v>0</v>
      </c>
      <c r="U14" s="136">
        <v>2</v>
      </c>
      <c r="V14" s="137">
        <v>2</v>
      </c>
      <c r="W14" s="179">
        <v>4</v>
      </c>
    </row>
    <row r="15" spans="1:23" x14ac:dyDescent="0.25">
      <c r="A15" s="134" t="s">
        <v>357</v>
      </c>
      <c r="B15" s="135" t="s">
        <v>358</v>
      </c>
      <c r="C15" s="147">
        <v>0</v>
      </c>
      <c r="D15" s="137">
        <v>0</v>
      </c>
      <c r="E15" s="147">
        <v>0</v>
      </c>
      <c r="F15" s="137">
        <v>0</v>
      </c>
      <c r="G15" s="147">
        <v>0</v>
      </c>
      <c r="H15" s="137">
        <v>0</v>
      </c>
      <c r="I15" s="147">
        <v>0</v>
      </c>
      <c r="J15" s="137">
        <v>0</v>
      </c>
      <c r="K15" s="147">
        <v>0</v>
      </c>
      <c r="L15" s="137">
        <v>0</v>
      </c>
      <c r="M15" s="147">
        <v>0</v>
      </c>
      <c r="N15" s="137">
        <v>0</v>
      </c>
      <c r="O15" s="147">
        <v>1</v>
      </c>
      <c r="P15" s="137">
        <v>1</v>
      </c>
      <c r="Q15" s="147">
        <v>0</v>
      </c>
      <c r="R15" s="137">
        <v>0</v>
      </c>
      <c r="S15" s="147">
        <v>1</v>
      </c>
      <c r="T15" s="137">
        <v>0</v>
      </c>
      <c r="U15" s="136">
        <v>2</v>
      </c>
      <c r="V15" s="137">
        <v>1</v>
      </c>
      <c r="W15" s="179">
        <v>3</v>
      </c>
    </row>
    <row r="16" spans="1:23" x14ac:dyDescent="0.25">
      <c r="A16" s="134" t="s">
        <v>359</v>
      </c>
      <c r="B16" s="135" t="s">
        <v>360</v>
      </c>
      <c r="C16" s="147">
        <v>0</v>
      </c>
      <c r="D16" s="137">
        <v>0</v>
      </c>
      <c r="E16" s="147">
        <v>1</v>
      </c>
      <c r="F16" s="137">
        <v>4</v>
      </c>
      <c r="G16" s="147">
        <v>0</v>
      </c>
      <c r="H16" s="137">
        <v>0</v>
      </c>
      <c r="I16" s="147">
        <v>0</v>
      </c>
      <c r="J16" s="137">
        <v>1</v>
      </c>
      <c r="K16" s="147">
        <v>0</v>
      </c>
      <c r="L16" s="137">
        <v>2</v>
      </c>
      <c r="M16" s="147">
        <v>0</v>
      </c>
      <c r="N16" s="137">
        <v>0</v>
      </c>
      <c r="O16" s="147">
        <v>0</v>
      </c>
      <c r="P16" s="137">
        <v>1</v>
      </c>
      <c r="Q16" s="147">
        <v>0</v>
      </c>
      <c r="R16" s="137">
        <v>0</v>
      </c>
      <c r="S16" s="147">
        <v>0</v>
      </c>
      <c r="T16" s="137">
        <v>0</v>
      </c>
      <c r="U16" s="136">
        <v>1</v>
      </c>
      <c r="V16" s="137">
        <v>8</v>
      </c>
      <c r="W16" s="179">
        <v>9</v>
      </c>
    </row>
    <row r="17" spans="1:23" x14ac:dyDescent="0.25">
      <c r="A17" s="134" t="s">
        <v>361</v>
      </c>
      <c r="B17" s="135" t="s">
        <v>362</v>
      </c>
      <c r="C17" s="147">
        <v>0</v>
      </c>
      <c r="D17" s="137">
        <v>0</v>
      </c>
      <c r="E17" s="147">
        <v>0</v>
      </c>
      <c r="F17" s="137">
        <v>1</v>
      </c>
      <c r="G17" s="147">
        <v>0</v>
      </c>
      <c r="H17" s="137">
        <v>0</v>
      </c>
      <c r="I17" s="147">
        <v>0</v>
      </c>
      <c r="J17" s="137">
        <v>0</v>
      </c>
      <c r="K17" s="147">
        <v>0</v>
      </c>
      <c r="L17" s="137">
        <v>0</v>
      </c>
      <c r="M17" s="147">
        <v>0</v>
      </c>
      <c r="N17" s="137">
        <v>0</v>
      </c>
      <c r="O17" s="147">
        <v>1</v>
      </c>
      <c r="P17" s="137">
        <v>1</v>
      </c>
      <c r="Q17" s="147">
        <v>0</v>
      </c>
      <c r="R17" s="137">
        <v>0</v>
      </c>
      <c r="S17" s="147">
        <v>0</v>
      </c>
      <c r="T17" s="137">
        <v>0</v>
      </c>
      <c r="U17" s="136">
        <v>1</v>
      </c>
      <c r="V17" s="137">
        <v>2</v>
      </c>
      <c r="W17" s="179">
        <v>3</v>
      </c>
    </row>
    <row r="18" spans="1:23" x14ac:dyDescent="0.25">
      <c r="A18" s="134" t="s">
        <v>363</v>
      </c>
      <c r="B18" s="135" t="s">
        <v>364</v>
      </c>
      <c r="C18" s="147">
        <v>0</v>
      </c>
      <c r="D18" s="137">
        <v>0</v>
      </c>
      <c r="E18" s="147">
        <v>0</v>
      </c>
      <c r="F18" s="137">
        <v>0</v>
      </c>
      <c r="G18" s="147">
        <v>0</v>
      </c>
      <c r="H18" s="137">
        <v>0</v>
      </c>
      <c r="I18" s="147">
        <v>0</v>
      </c>
      <c r="J18" s="137">
        <v>0</v>
      </c>
      <c r="K18" s="147">
        <v>0</v>
      </c>
      <c r="L18" s="137">
        <v>0</v>
      </c>
      <c r="M18" s="147">
        <v>0</v>
      </c>
      <c r="N18" s="137">
        <v>0</v>
      </c>
      <c r="O18" s="147">
        <v>0</v>
      </c>
      <c r="P18" s="137">
        <v>1</v>
      </c>
      <c r="Q18" s="147">
        <v>0</v>
      </c>
      <c r="R18" s="137">
        <v>0</v>
      </c>
      <c r="S18" s="147">
        <v>0</v>
      </c>
      <c r="T18" s="137">
        <v>0</v>
      </c>
      <c r="U18" s="136">
        <v>0</v>
      </c>
      <c r="V18" s="137">
        <v>1</v>
      </c>
      <c r="W18" s="179">
        <v>1</v>
      </c>
    </row>
    <row r="19" spans="1:23" x14ac:dyDescent="0.25">
      <c r="A19" s="134" t="s">
        <v>365</v>
      </c>
      <c r="B19" s="135" t="s">
        <v>366</v>
      </c>
      <c r="C19" s="147">
        <v>0</v>
      </c>
      <c r="D19" s="137">
        <v>0</v>
      </c>
      <c r="E19" s="147">
        <v>0</v>
      </c>
      <c r="F19" s="137">
        <v>0</v>
      </c>
      <c r="G19" s="147">
        <v>0</v>
      </c>
      <c r="H19" s="137">
        <v>0</v>
      </c>
      <c r="I19" s="147">
        <v>0</v>
      </c>
      <c r="J19" s="137">
        <v>0</v>
      </c>
      <c r="K19" s="147">
        <v>0</v>
      </c>
      <c r="L19" s="137">
        <v>1</v>
      </c>
      <c r="M19" s="147">
        <v>0</v>
      </c>
      <c r="N19" s="137">
        <v>0</v>
      </c>
      <c r="O19" s="147">
        <v>0</v>
      </c>
      <c r="P19" s="137">
        <v>1</v>
      </c>
      <c r="Q19" s="147">
        <v>0</v>
      </c>
      <c r="R19" s="137">
        <v>0</v>
      </c>
      <c r="S19" s="147">
        <v>0</v>
      </c>
      <c r="T19" s="137">
        <v>0</v>
      </c>
      <c r="U19" s="136">
        <v>0</v>
      </c>
      <c r="V19" s="137">
        <v>2</v>
      </c>
      <c r="W19" s="179">
        <v>2</v>
      </c>
    </row>
    <row r="20" spans="1:23" x14ac:dyDescent="0.25">
      <c r="A20" s="134" t="s">
        <v>367</v>
      </c>
      <c r="B20" s="135" t="s">
        <v>368</v>
      </c>
      <c r="C20" s="147">
        <v>0</v>
      </c>
      <c r="D20" s="137">
        <v>0</v>
      </c>
      <c r="E20" s="147">
        <v>0</v>
      </c>
      <c r="F20" s="137">
        <v>0</v>
      </c>
      <c r="G20" s="147">
        <v>0</v>
      </c>
      <c r="H20" s="137">
        <v>0</v>
      </c>
      <c r="I20" s="147">
        <v>1</v>
      </c>
      <c r="J20" s="137">
        <v>0</v>
      </c>
      <c r="K20" s="147">
        <v>0</v>
      </c>
      <c r="L20" s="137">
        <v>0</v>
      </c>
      <c r="M20" s="147">
        <v>0</v>
      </c>
      <c r="N20" s="137">
        <v>0</v>
      </c>
      <c r="O20" s="147">
        <v>0</v>
      </c>
      <c r="P20" s="137">
        <v>1</v>
      </c>
      <c r="Q20" s="147">
        <v>0</v>
      </c>
      <c r="R20" s="137">
        <v>0</v>
      </c>
      <c r="S20" s="147">
        <v>0</v>
      </c>
      <c r="T20" s="137">
        <v>0</v>
      </c>
      <c r="U20" s="136">
        <v>1</v>
      </c>
      <c r="V20" s="137">
        <v>1</v>
      </c>
      <c r="W20" s="179">
        <v>2</v>
      </c>
    </row>
    <row r="21" spans="1:23" x14ac:dyDescent="0.25">
      <c r="A21" s="134" t="s">
        <v>369</v>
      </c>
      <c r="B21" s="135" t="s">
        <v>370</v>
      </c>
      <c r="C21" s="147">
        <v>0</v>
      </c>
      <c r="D21" s="137">
        <v>0</v>
      </c>
      <c r="E21" s="147">
        <v>0</v>
      </c>
      <c r="F21" s="137">
        <v>1</v>
      </c>
      <c r="G21" s="147">
        <v>0</v>
      </c>
      <c r="H21" s="137">
        <v>0</v>
      </c>
      <c r="I21" s="147">
        <v>1</v>
      </c>
      <c r="J21" s="137">
        <v>0</v>
      </c>
      <c r="K21" s="147">
        <v>0</v>
      </c>
      <c r="L21" s="137">
        <v>0</v>
      </c>
      <c r="M21" s="147">
        <v>0</v>
      </c>
      <c r="N21" s="137">
        <v>0</v>
      </c>
      <c r="O21" s="147">
        <v>0</v>
      </c>
      <c r="P21" s="137">
        <v>1</v>
      </c>
      <c r="Q21" s="147">
        <v>0</v>
      </c>
      <c r="R21" s="137">
        <v>0</v>
      </c>
      <c r="S21" s="147">
        <v>0</v>
      </c>
      <c r="T21" s="137">
        <v>0</v>
      </c>
      <c r="U21" s="136">
        <v>1</v>
      </c>
      <c r="V21" s="137">
        <v>2</v>
      </c>
      <c r="W21" s="179">
        <v>3</v>
      </c>
    </row>
    <row r="22" spans="1:23" x14ac:dyDescent="0.25">
      <c r="A22" s="134" t="s">
        <v>371</v>
      </c>
      <c r="B22" s="135" t="s">
        <v>372</v>
      </c>
      <c r="C22" s="147">
        <v>0</v>
      </c>
      <c r="D22" s="137">
        <v>0</v>
      </c>
      <c r="E22" s="147">
        <v>0</v>
      </c>
      <c r="F22" s="137">
        <v>0</v>
      </c>
      <c r="G22" s="147">
        <v>0</v>
      </c>
      <c r="H22" s="137">
        <v>0</v>
      </c>
      <c r="I22" s="147">
        <v>0</v>
      </c>
      <c r="J22" s="137">
        <v>0</v>
      </c>
      <c r="K22" s="147">
        <v>1</v>
      </c>
      <c r="L22" s="137">
        <v>1</v>
      </c>
      <c r="M22" s="147">
        <v>0</v>
      </c>
      <c r="N22" s="137">
        <v>0</v>
      </c>
      <c r="O22" s="147">
        <v>3</v>
      </c>
      <c r="P22" s="137">
        <v>1</v>
      </c>
      <c r="Q22" s="147">
        <v>0</v>
      </c>
      <c r="R22" s="137">
        <v>1</v>
      </c>
      <c r="S22" s="147">
        <v>0</v>
      </c>
      <c r="T22" s="137">
        <v>0</v>
      </c>
      <c r="U22" s="136">
        <v>4</v>
      </c>
      <c r="V22" s="137">
        <v>3</v>
      </c>
      <c r="W22" s="179">
        <v>7</v>
      </c>
    </row>
    <row r="23" spans="1:23" x14ac:dyDescent="0.25">
      <c r="A23" s="134" t="s">
        <v>373</v>
      </c>
      <c r="B23" s="135" t="s">
        <v>374</v>
      </c>
      <c r="C23" s="147">
        <v>0</v>
      </c>
      <c r="D23" s="137">
        <v>0</v>
      </c>
      <c r="E23" s="147">
        <v>0</v>
      </c>
      <c r="F23" s="137">
        <v>0</v>
      </c>
      <c r="G23" s="147">
        <v>0</v>
      </c>
      <c r="H23" s="137">
        <v>0</v>
      </c>
      <c r="I23" s="147">
        <v>0</v>
      </c>
      <c r="J23" s="137">
        <v>0</v>
      </c>
      <c r="K23" s="147">
        <v>0</v>
      </c>
      <c r="L23" s="137">
        <v>0</v>
      </c>
      <c r="M23" s="147">
        <v>0</v>
      </c>
      <c r="N23" s="137">
        <v>0</v>
      </c>
      <c r="O23" s="147">
        <v>0</v>
      </c>
      <c r="P23" s="137">
        <v>1</v>
      </c>
      <c r="Q23" s="147">
        <v>0</v>
      </c>
      <c r="R23" s="137">
        <v>0</v>
      </c>
      <c r="S23" s="147">
        <v>0</v>
      </c>
      <c r="T23" s="137">
        <v>0</v>
      </c>
      <c r="U23" s="136">
        <v>0</v>
      </c>
      <c r="V23" s="137">
        <v>1</v>
      </c>
      <c r="W23" s="179">
        <v>1</v>
      </c>
    </row>
    <row r="24" spans="1:23" x14ac:dyDescent="0.25">
      <c r="A24" s="134" t="s">
        <v>375</v>
      </c>
      <c r="B24" s="135" t="s">
        <v>376</v>
      </c>
      <c r="C24" s="147">
        <v>0</v>
      </c>
      <c r="D24" s="137">
        <v>0</v>
      </c>
      <c r="E24" s="147">
        <v>1</v>
      </c>
      <c r="F24" s="137">
        <v>0</v>
      </c>
      <c r="G24" s="147">
        <v>0</v>
      </c>
      <c r="H24" s="137">
        <v>0</v>
      </c>
      <c r="I24" s="147">
        <v>0</v>
      </c>
      <c r="J24" s="137">
        <v>2</v>
      </c>
      <c r="K24" s="147">
        <v>1</v>
      </c>
      <c r="L24" s="137">
        <v>3</v>
      </c>
      <c r="M24" s="147">
        <v>0</v>
      </c>
      <c r="N24" s="137">
        <v>0</v>
      </c>
      <c r="O24" s="147">
        <v>14</v>
      </c>
      <c r="P24" s="137">
        <v>9</v>
      </c>
      <c r="Q24" s="147">
        <v>0</v>
      </c>
      <c r="R24" s="137">
        <v>0</v>
      </c>
      <c r="S24" s="147">
        <v>1</v>
      </c>
      <c r="T24" s="137">
        <v>0</v>
      </c>
      <c r="U24" s="136">
        <v>17</v>
      </c>
      <c r="V24" s="137">
        <v>14</v>
      </c>
      <c r="W24" s="179">
        <v>31</v>
      </c>
    </row>
    <row r="25" spans="1:23" x14ac:dyDescent="0.25">
      <c r="A25" s="134" t="s">
        <v>377</v>
      </c>
      <c r="B25" s="135" t="s">
        <v>378</v>
      </c>
      <c r="C25" s="147">
        <v>1</v>
      </c>
      <c r="D25" s="137">
        <v>0</v>
      </c>
      <c r="E25" s="147">
        <v>1</v>
      </c>
      <c r="F25" s="137">
        <v>0</v>
      </c>
      <c r="G25" s="147">
        <v>0</v>
      </c>
      <c r="H25" s="137">
        <v>0</v>
      </c>
      <c r="I25" s="147">
        <v>0</v>
      </c>
      <c r="J25" s="137">
        <v>0</v>
      </c>
      <c r="K25" s="147">
        <v>0</v>
      </c>
      <c r="L25" s="137">
        <v>0</v>
      </c>
      <c r="M25" s="147">
        <v>0</v>
      </c>
      <c r="N25" s="137">
        <v>0</v>
      </c>
      <c r="O25" s="147">
        <v>6</v>
      </c>
      <c r="P25" s="137">
        <v>6</v>
      </c>
      <c r="Q25" s="147">
        <v>0</v>
      </c>
      <c r="R25" s="137">
        <v>0</v>
      </c>
      <c r="S25" s="147">
        <v>0</v>
      </c>
      <c r="T25" s="137">
        <v>0</v>
      </c>
      <c r="U25" s="136">
        <v>8</v>
      </c>
      <c r="V25" s="137">
        <v>6</v>
      </c>
      <c r="W25" s="179">
        <v>14</v>
      </c>
    </row>
    <row r="26" spans="1:23" x14ac:dyDescent="0.25">
      <c r="A26" s="134" t="s">
        <v>379</v>
      </c>
      <c r="B26" s="135" t="s">
        <v>380</v>
      </c>
      <c r="C26" s="147">
        <v>0</v>
      </c>
      <c r="D26" s="137">
        <v>0</v>
      </c>
      <c r="E26" s="147">
        <v>0</v>
      </c>
      <c r="F26" s="137">
        <v>0</v>
      </c>
      <c r="G26" s="147">
        <v>0</v>
      </c>
      <c r="H26" s="137">
        <v>0</v>
      </c>
      <c r="I26" s="147">
        <v>0</v>
      </c>
      <c r="J26" s="137">
        <v>0</v>
      </c>
      <c r="K26" s="147">
        <v>1</v>
      </c>
      <c r="L26" s="137">
        <v>3</v>
      </c>
      <c r="M26" s="147">
        <v>0</v>
      </c>
      <c r="N26" s="137">
        <v>0</v>
      </c>
      <c r="O26" s="147">
        <v>4</v>
      </c>
      <c r="P26" s="137">
        <v>15</v>
      </c>
      <c r="Q26" s="147">
        <v>0</v>
      </c>
      <c r="R26" s="137">
        <v>0</v>
      </c>
      <c r="S26" s="147">
        <v>0</v>
      </c>
      <c r="T26" s="137">
        <v>0</v>
      </c>
      <c r="U26" s="136">
        <v>5</v>
      </c>
      <c r="V26" s="137">
        <v>18</v>
      </c>
      <c r="W26" s="179">
        <v>23</v>
      </c>
    </row>
    <row r="27" spans="1:23" x14ac:dyDescent="0.25">
      <c r="A27" s="134" t="s">
        <v>381</v>
      </c>
      <c r="B27" s="135" t="s">
        <v>382</v>
      </c>
      <c r="C27" s="147">
        <v>0</v>
      </c>
      <c r="D27" s="137">
        <v>0</v>
      </c>
      <c r="E27" s="147">
        <v>0</v>
      </c>
      <c r="F27" s="137">
        <v>0</v>
      </c>
      <c r="G27" s="147">
        <v>0</v>
      </c>
      <c r="H27" s="137">
        <v>0</v>
      </c>
      <c r="I27" s="147">
        <v>0</v>
      </c>
      <c r="J27" s="137">
        <v>0</v>
      </c>
      <c r="K27" s="147">
        <v>0</v>
      </c>
      <c r="L27" s="137">
        <v>0</v>
      </c>
      <c r="M27" s="147">
        <v>0</v>
      </c>
      <c r="N27" s="137">
        <v>0</v>
      </c>
      <c r="O27" s="147">
        <v>4</v>
      </c>
      <c r="P27" s="137">
        <v>2</v>
      </c>
      <c r="Q27" s="147">
        <v>0</v>
      </c>
      <c r="R27" s="137">
        <v>1</v>
      </c>
      <c r="S27" s="147">
        <v>0</v>
      </c>
      <c r="T27" s="137">
        <v>2</v>
      </c>
      <c r="U27" s="136">
        <v>4</v>
      </c>
      <c r="V27" s="137">
        <v>5</v>
      </c>
      <c r="W27" s="179">
        <v>9</v>
      </c>
    </row>
    <row r="28" spans="1:23" x14ac:dyDescent="0.25">
      <c r="A28" s="134" t="s">
        <v>383</v>
      </c>
      <c r="B28" s="135" t="s">
        <v>384</v>
      </c>
      <c r="C28" s="147">
        <v>0</v>
      </c>
      <c r="D28" s="137">
        <v>0</v>
      </c>
      <c r="E28" s="147">
        <v>0</v>
      </c>
      <c r="F28" s="137">
        <v>0</v>
      </c>
      <c r="G28" s="147">
        <v>0</v>
      </c>
      <c r="H28" s="137">
        <v>0</v>
      </c>
      <c r="I28" s="147">
        <v>0</v>
      </c>
      <c r="J28" s="137">
        <v>0</v>
      </c>
      <c r="K28" s="147">
        <v>0</v>
      </c>
      <c r="L28" s="137">
        <v>1</v>
      </c>
      <c r="M28" s="147">
        <v>0</v>
      </c>
      <c r="N28" s="137">
        <v>0</v>
      </c>
      <c r="O28" s="147">
        <v>1</v>
      </c>
      <c r="P28" s="137">
        <v>4</v>
      </c>
      <c r="Q28" s="147">
        <v>0</v>
      </c>
      <c r="R28" s="137">
        <v>1</v>
      </c>
      <c r="S28" s="147">
        <v>0</v>
      </c>
      <c r="T28" s="137">
        <v>0</v>
      </c>
      <c r="U28" s="136">
        <v>1</v>
      </c>
      <c r="V28" s="137">
        <v>6</v>
      </c>
      <c r="W28" s="179">
        <v>7</v>
      </c>
    </row>
    <row r="29" spans="1:23" x14ac:dyDescent="0.25">
      <c r="A29" s="134" t="s">
        <v>385</v>
      </c>
      <c r="B29" s="135" t="s">
        <v>386</v>
      </c>
      <c r="C29" s="147">
        <v>0</v>
      </c>
      <c r="D29" s="137">
        <v>0</v>
      </c>
      <c r="E29" s="147">
        <v>1</v>
      </c>
      <c r="F29" s="137">
        <v>0</v>
      </c>
      <c r="G29" s="147">
        <v>0</v>
      </c>
      <c r="H29" s="137">
        <v>0</v>
      </c>
      <c r="I29" s="147">
        <v>0</v>
      </c>
      <c r="J29" s="137">
        <v>0</v>
      </c>
      <c r="K29" s="147">
        <v>0</v>
      </c>
      <c r="L29" s="137">
        <v>0</v>
      </c>
      <c r="M29" s="147">
        <v>0</v>
      </c>
      <c r="N29" s="137">
        <v>0</v>
      </c>
      <c r="O29" s="147">
        <v>2</v>
      </c>
      <c r="P29" s="137">
        <v>2</v>
      </c>
      <c r="Q29" s="147">
        <v>0</v>
      </c>
      <c r="R29" s="137">
        <v>0</v>
      </c>
      <c r="S29" s="147">
        <v>0</v>
      </c>
      <c r="T29" s="137">
        <v>0</v>
      </c>
      <c r="U29" s="136">
        <v>3</v>
      </c>
      <c r="V29" s="137">
        <v>2</v>
      </c>
      <c r="W29" s="179">
        <v>5</v>
      </c>
    </row>
    <row r="30" spans="1:23" x14ac:dyDescent="0.25">
      <c r="A30" s="134" t="s">
        <v>387</v>
      </c>
      <c r="B30" s="135" t="s">
        <v>388</v>
      </c>
      <c r="C30" s="147">
        <v>0</v>
      </c>
      <c r="D30" s="137">
        <v>0</v>
      </c>
      <c r="E30" s="147">
        <v>1</v>
      </c>
      <c r="F30" s="137">
        <v>0</v>
      </c>
      <c r="G30" s="147">
        <v>0</v>
      </c>
      <c r="H30" s="137">
        <v>0</v>
      </c>
      <c r="I30" s="147">
        <v>0</v>
      </c>
      <c r="J30" s="137">
        <v>0</v>
      </c>
      <c r="K30" s="147">
        <v>0</v>
      </c>
      <c r="L30" s="137">
        <v>1</v>
      </c>
      <c r="M30" s="147">
        <v>0</v>
      </c>
      <c r="N30" s="137">
        <v>0</v>
      </c>
      <c r="O30" s="147">
        <v>20</v>
      </c>
      <c r="P30" s="137">
        <v>42</v>
      </c>
      <c r="Q30" s="147">
        <v>1</v>
      </c>
      <c r="R30" s="137">
        <v>0</v>
      </c>
      <c r="S30" s="147">
        <v>0</v>
      </c>
      <c r="T30" s="137">
        <v>0</v>
      </c>
      <c r="U30" s="136">
        <v>22</v>
      </c>
      <c r="V30" s="137">
        <v>43</v>
      </c>
      <c r="W30" s="179">
        <v>65</v>
      </c>
    </row>
    <row r="31" spans="1:23" x14ac:dyDescent="0.25">
      <c r="A31" s="134" t="s">
        <v>389</v>
      </c>
      <c r="B31" s="135" t="s">
        <v>390</v>
      </c>
      <c r="C31" s="147">
        <v>0</v>
      </c>
      <c r="D31" s="137">
        <v>0</v>
      </c>
      <c r="E31" s="147">
        <v>0</v>
      </c>
      <c r="F31" s="137">
        <v>0</v>
      </c>
      <c r="G31" s="147">
        <v>0</v>
      </c>
      <c r="H31" s="137">
        <v>0</v>
      </c>
      <c r="I31" s="147">
        <v>0</v>
      </c>
      <c r="J31" s="137">
        <v>0</v>
      </c>
      <c r="K31" s="147">
        <v>0</v>
      </c>
      <c r="L31" s="137">
        <v>0</v>
      </c>
      <c r="M31" s="147">
        <v>0</v>
      </c>
      <c r="N31" s="137">
        <v>0</v>
      </c>
      <c r="O31" s="147">
        <v>1</v>
      </c>
      <c r="P31" s="137">
        <v>0</v>
      </c>
      <c r="Q31" s="147">
        <v>0</v>
      </c>
      <c r="R31" s="137">
        <v>0</v>
      </c>
      <c r="S31" s="147">
        <v>0</v>
      </c>
      <c r="T31" s="137">
        <v>0</v>
      </c>
      <c r="U31" s="136">
        <v>1</v>
      </c>
      <c r="V31" s="137">
        <v>0</v>
      </c>
      <c r="W31" s="179">
        <v>1</v>
      </c>
    </row>
    <row r="32" spans="1:23" x14ac:dyDescent="0.25">
      <c r="A32" s="134" t="s">
        <v>391</v>
      </c>
      <c r="B32" s="135" t="s">
        <v>392</v>
      </c>
      <c r="C32" s="147">
        <v>1</v>
      </c>
      <c r="D32" s="137">
        <v>0</v>
      </c>
      <c r="E32" s="147">
        <v>0</v>
      </c>
      <c r="F32" s="137">
        <v>0</v>
      </c>
      <c r="G32" s="147">
        <v>0</v>
      </c>
      <c r="H32" s="137">
        <v>0</v>
      </c>
      <c r="I32" s="147">
        <v>0</v>
      </c>
      <c r="J32" s="137">
        <v>0</v>
      </c>
      <c r="K32" s="147">
        <v>0</v>
      </c>
      <c r="L32" s="137">
        <v>0</v>
      </c>
      <c r="M32" s="147">
        <v>0</v>
      </c>
      <c r="N32" s="137">
        <v>0</v>
      </c>
      <c r="O32" s="147">
        <v>20</v>
      </c>
      <c r="P32" s="137">
        <v>24</v>
      </c>
      <c r="Q32" s="147">
        <v>0</v>
      </c>
      <c r="R32" s="137">
        <v>0</v>
      </c>
      <c r="S32" s="147">
        <v>0</v>
      </c>
      <c r="T32" s="137">
        <v>0</v>
      </c>
      <c r="U32" s="136">
        <v>21</v>
      </c>
      <c r="V32" s="137">
        <v>24</v>
      </c>
      <c r="W32" s="179">
        <v>45</v>
      </c>
    </row>
    <row r="33" spans="1:23" x14ac:dyDescent="0.25">
      <c r="A33" s="134" t="s">
        <v>393</v>
      </c>
      <c r="B33" s="135" t="s">
        <v>394</v>
      </c>
      <c r="C33" s="147">
        <v>0</v>
      </c>
      <c r="D33" s="137">
        <v>1</v>
      </c>
      <c r="E33" s="147">
        <v>3</v>
      </c>
      <c r="F33" s="137">
        <v>2</v>
      </c>
      <c r="G33" s="147">
        <v>0</v>
      </c>
      <c r="H33" s="137">
        <v>0</v>
      </c>
      <c r="I33" s="147">
        <v>1</v>
      </c>
      <c r="J33" s="137">
        <v>0</v>
      </c>
      <c r="K33" s="147">
        <v>3</v>
      </c>
      <c r="L33" s="137">
        <v>1</v>
      </c>
      <c r="M33" s="147">
        <v>0</v>
      </c>
      <c r="N33" s="137">
        <v>0</v>
      </c>
      <c r="O33" s="147">
        <v>46</v>
      </c>
      <c r="P33" s="137">
        <v>81</v>
      </c>
      <c r="Q33" s="147">
        <v>3</v>
      </c>
      <c r="R33" s="137">
        <v>2</v>
      </c>
      <c r="S33" s="147">
        <v>0</v>
      </c>
      <c r="T33" s="137">
        <v>2</v>
      </c>
      <c r="U33" s="136">
        <v>56</v>
      </c>
      <c r="V33" s="137">
        <v>89</v>
      </c>
      <c r="W33" s="179">
        <v>145</v>
      </c>
    </row>
    <row r="34" spans="1:23" x14ac:dyDescent="0.25">
      <c r="A34" s="134" t="s">
        <v>395</v>
      </c>
      <c r="B34" s="135" t="s">
        <v>396</v>
      </c>
      <c r="C34" s="147">
        <v>0</v>
      </c>
      <c r="D34" s="137">
        <v>0</v>
      </c>
      <c r="E34" s="147">
        <v>0</v>
      </c>
      <c r="F34" s="137">
        <v>2</v>
      </c>
      <c r="G34" s="147">
        <v>0</v>
      </c>
      <c r="H34" s="137">
        <v>0</v>
      </c>
      <c r="I34" s="147">
        <v>0</v>
      </c>
      <c r="J34" s="137">
        <v>0</v>
      </c>
      <c r="K34" s="147">
        <v>2</v>
      </c>
      <c r="L34" s="137">
        <v>0</v>
      </c>
      <c r="M34" s="147">
        <v>0</v>
      </c>
      <c r="N34" s="137">
        <v>0</v>
      </c>
      <c r="O34" s="147">
        <v>27</v>
      </c>
      <c r="P34" s="137">
        <v>28</v>
      </c>
      <c r="Q34" s="147">
        <v>0</v>
      </c>
      <c r="R34" s="137">
        <v>0</v>
      </c>
      <c r="S34" s="147">
        <v>2</v>
      </c>
      <c r="T34" s="137">
        <v>1</v>
      </c>
      <c r="U34" s="136">
        <v>31</v>
      </c>
      <c r="V34" s="137">
        <v>31</v>
      </c>
      <c r="W34" s="179">
        <v>62</v>
      </c>
    </row>
    <row r="35" spans="1:23" x14ac:dyDescent="0.25">
      <c r="A35" s="134" t="s">
        <v>397</v>
      </c>
      <c r="B35" s="135" t="s">
        <v>398</v>
      </c>
      <c r="C35" s="147">
        <v>0</v>
      </c>
      <c r="D35" s="137">
        <v>0</v>
      </c>
      <c r="E35" s="147">
        <v>0</v>
      </c>
      <c r="F35" s="137">
        <v>0</v>
      </c>
      <c r="G35" s="147">
        <v>0</v>
      </c>
      <c r="H35" s="137">
        <v>0</v>
      </c>
      <c r="I35" s="147">
        <v>0</v>
      </c>
      <c r="J35" s="137">
        <v>0</v>
      </c>
      <c r="K35" s="147">
        <v>0</v>
      </c>
      <c r="L35" s="137">
        <v>0</v>
      </c>
      <c r="M35" s="147">
        <v>0</v>
      </c>
      <c r="N35" s="137">
        <v>0</v>
      </c>
      <c r="O35" s="147">
        <v>0</v>
      </c>
      <c r="P35" s="137">
        <v>3</v>
      </c>
      <c r="Q35" s="147">
        <v>0</v>
      </c>
      <c r="R35" s="137">
        <v>0</v>
      </c>
      <c r="S35" s="147">
        <v>0</v>
      </c>
      <c r="T35" s="137">
        <v>0</v>
      </c>
      <c r="U35" s="136">
        <v>0</v>
      </c>
      <c r="V35" s="137">
        <v>3</v>
      </c>
      <c r="W35" s="179">
        <v>3</v>
      </c>
    </row>
    <row r="36" spans="1:23" x14ac:dyDescent="0.25">
      <c r="A36" s="134" t="s">
        <v>399</v>
      </c>
      <c r="B36" s="135" t="s">
        <v>400</v>
      </c>
      <c r="C36" s="147">
        <v>0</v>
      </c>
      <c r="D36" s="137">
        <v>0</v>
      </c>
      <c r="E36" s="147">
        <v>0</v>
      </c>
      <c r="F36" s="137">
        <v>0</v>
      </c>
      <c r="G36" s="147">
        <v>0</v>
      </c>
      <c r="H36" s="137">
        <v>0</v>
      </c>
      <c r="I36" s="147">
        <v>0</v>
      </c>
      <c r="J36" s="137">
        <v>0</v>
      </c>
      <c r="K36" s="147">
        <v>1</v>
      </c>
      <c r="L36" s="137">
        <v>0</v>
      </c>
      <c r="M36" s="147">
        <v>0</v>
      </c>
      <c r="N36" s="137">
        <v>0</v>
      </c>
      <c r="O36" s="147">
        <v>0</v>
      </c>
      <c r="P36" s="137">
        <v>1</v>
      </c>
      <c r="Q36" s="147">
        <v>0</v>
      </c>
      <c r="R36" s="137">
        <v>0</v>
      </c>
      <c r="S36" s="147">
        <v>0</v>
      </c>
      <c r="T36" s="137">
        <v>0</v>
      </c>
      <c r="U36" s="136">
        <v>1</v>
      </c>
      <c r="V36" s="137">
        <v>1</v>
      </c>
      <c r="W36" s="179">
        <v>2</v>
      </c>
    </row>
    <row r="37" spans="1:23" x14ac:dyDescent="0.25">
      <c r="A37" s="134" t="s">
        <v>401</v>
      </c>
      <c r="B37" s="135" t="s">
        <v>402</v>
      </c>
      <c r="C37" s="147">
        <v>0</v>
      </c>
      <c r="D37" s="137">
        <v>0</v>
      </c>
      <c r="E37" s="147">
        <v>1</v>
      </c>
      <c r="F37" s="137">
        <v>1</v>
      </c>
      <c r="G37" s="147">
        <v>0</v>
      </c>
      <c r="H37" s="137">
        <v>0</v>
      </c>
      <c r="I37" s="147">
        <v>0</v>
      </c>
      <c r="J37" s="137">
        <v>0</v>
      </c>
      <c r="K37" s="147">
        <v>0</v>
      </c>
      <c r="L37" s="137">
        <v>0</v>
      </c>
      <c r="M37" s="147">
        <v>0</v>
      </c>
      <c r="N37" s="137">
        <v>0</v>
      </c>
      <c r="O37" s="147">
        <v>0</v>
      </c>
      <c r="P37" s="137">
        <v>0</v>
      </c>
      <c r="Q37" s="147">
        <v>0</v>
      </c>
      <c r="R37" s="137">
        <v>0</v>
      </c>
      <c r="S37" s="147">
        <v>0</v>
      </c>
      <c r="T37" s="137">
        <v>0</v>
      </c>
      <c r="U37" s="136">
        <v>1</v>
      </c>
      <c r="V37" s="137">
        <v>1</v>
      </c>
      <c r="W37" s="179">
        <v>2</v>
      </c>
    </row>
    <row r="38" spans="1:23" x14ac:dyDescent="0.25">
      <c r="A38" s="134" t="s">
        <v>403</v>
      </c>
      <c r="B38" s="135" t="s">
        <v>404</v>
      </c>
      <c r="C38" s="147">
        <v>0</v>
      </c>
      <c r="D38" s="137">
        <v>0</v>
      </c>
      <c r="E38" s="147">
        <v>0</v>
      </c>
      <c r="F38" s="137">
        <v>0</v>
      </c>
      <c r="G38" s="147">
        <v>0</v>
      </c>
      <c r="H38" s="137">
        <v>0</v>
      </c>
      <c r="I38" s="147">
        <v>0</v>
      </c>
      <c r="J38" s="137">
        <v>1</v>
      </c>
      <c r="K38" s="147">
        <v>0</v>
      </c>
      <c r="L38" s="137">
        <v>0</v>
      </c>
      <c r="M38" s="147">
        <v>0</v>
      </c>
      <c r="N38" s="137">
        <v>0</v>
      </c>
      <c r="O38" s="147">
        <v>0</v>
      </c>
      <c r="P38" s="137">
        <v>0</v>
      </c>
      <c r="Q38" s="147">
        <v>0</v>
      </c>
      <c r="R38" s="137">
        <v>0</v>
      </c>
      <c r="S38" s="147">
        <v>0</v>
      </c>
      <c r="T38" s="137">
        <v>0</v>
      </c>
      <c r="U38" s="136">
        <v>0</v>
      </c>
      <c r="V38" s="137">
        <v>1</v>
      </c>
      <c r="W38" s="179">
        <v>1</v>
      </c>
    </row>
    <row r="39" spans="1:23" x14ac:dyDescent="0.25">
      <c r="A39" s="134" t="s">
        <v>405</v>
      </c>
      <c r="B39" s="135" t="s">
        <v>406</v>
      </c>
      <c r="C39" s="147">
        <v>0</v>
      </c>
      <c r="D39" s="137">
        <v>0</v>
      </c>
      <c r="E39" s="147">
        <v>0</v>
      </c>
      <c r="F39" s="137">
        <v>0</v>
      </c>
      <c r="G39" s="147">
        <v>0</v>
      </c>
      <c r="H39" s="137">
        <v>0</v>
      </c>
      <c r="I39" s="147">
        <v>0</v>
      </c>
      <c r="J39" s="137">
        <v>0</v>
      </c>
      <c r="K39" s="147">
        <v>0</v>
      </c>
      <c r="L39" s="137">
        <v>0</v>
      </c>
      <c r="M39" s="147">
        <v>0</v>
      </c>
      <c r="N39" s="137">
        <v>0</v>
      </c>
      <c r="O39" s="147">
        <v>4</v>
      </c>
      <c r="P39" s="137">
        <v>3</v>
      </c>
      <c r="Q39" s="147">
        <v>0</v>
      </c>
      <c r="R39" s="137">
        <v>0</v>
      </c>
      <c r="S39" s="147">
        <v>0</v>
      </c>
      <c r="T39" s="137">
        <v>0</v>
      </c>
      <c r="U39" s="136">
        <v>4</v>
      </c>
      <c r="V39" s="137">
        <v>3</v>
      </c>
      <c r="W39" s="179">
        <v>7</v>
      </c>
    </row>
    <row r="40" spans="1:23" x14ac:dyDescent="0.25">
      <c r="A40" s="134" t="s">
        <v>407</v>
      </c>
      <c r="B40" s="135" t="s">
        <v>408</v>
      </c>
      <c r="C40" s="147">
        <v>0</v>
      </c>
      <c r="D40" s="137">
        <v>0</v>
      </c>
      <c r="E40" s="147">
        <v>1</v>
      </c>
      <c r="F40" s="137">
        <v>0</v>
      </c>
      <c r="G40" s="147">
        <v>0</v>
      </c>
      <c r="H40" s="137">
        <v>0</v>
      </c>
      <c r="I40" s="147">
        <v>0</v>
      </c>
      <c r="J40" s="137">
        <v>0</v>
      </c>
      <c r="K40" s="147">
        <v>1</v>
      </c>
      <c r="L40" s="137">
        <v>4</v>
      </c>
      <c r="M40" s="147">
        <v>0</v>
      </c>
      <c r="N40" s="137">
        <v>0</v>
      </c>
      <c r="O40" s="147">
        <v>0</v>
      </c>
      <c r="P40" s="137">
        <v>0</v>
      </c>
      <c r="Q40" s="147">
        <v>0</v>
      </c>
      <c r="R40" s="137">
        <v>0</v>
      </c>
      <c r="S40" s="147">
        <v>0</v>
      </c>
      <c r="T40" s="137">
        <v>0</v>
      </c>
      <c r="U40" s="136">
        <v>2</v>
      </c>
      <c r="V40" s="137">
        <v>4</v>
      </c>
      <c r="W40" s="179">
        <v>6</v>
      </c>
    </row>
    <row r="41" spans="1:23" x14ac:dyDescent="0.25">
      <c r="A41" s="134" t="s">
        <v>409</v>
      </c>
      <c r="B41" s="135" t="s">
        <v>410</v>
      </c>
      <c r="C41" s="147">
        <v>0</v>
      </c>
      <c r="D41" s="137">
        <v>0</v>
      </c>
      <c r="E41" s="147">
        <v>1</v>
      </c>
      <c r="F41" s="137">
        <v>0</v>
      </c>
      <c r="G41" s="147">
        <v>0</v>
      </c>
      <c r="H41" s="137">
        <v>0</v>
      </c>
      <c r="I41" s="147">
        <v>0</v>
      </c>
      <c r="J41" s="137">
        <v>0</v>
      </c>
      <c r="K41" s="147">
        <v>0</v>
      </c>
      <c r="L41" s="137">
        <v>0</v>
      </c>
      <c r="M41" s="147">
        <v>0</v>
      </c>
      <c r="N41" s="137">
        <v>0</v>
      </c>
      <c r="O41" s="147">
        <v>15</v>
      </c>
      <c r="P41" s="137">
        <v>18</v>
      </c>
      <c r="Q41" s="147">
        <v>0</v>
      </c>
      <c r="R41" s="137">
        <v>1</v>
      </c>
      <c r="S41" s="147">
        <v>0</v>
      </c>
      <c r="T41" s="137">
        <v>1</v>
      </c>
      <c r="U41" s="136">
        <v>16</v>
      </c>
      <c r="V41" s="137">
        <v>20</v>
      </c>
      <c r="W41" s="179">
        <v>36</v>
      </c>
    </row>
    <row r="42" spans="1:23" x14ac:dyDescent="0.25">
      <c r="A42" s="134" t="s">
        <v>411</v>
      </c>
      <c r="B42" s="135" t="s">
        <v>412</v>
      </c>
      <c r="C42" s="147">
        <v>0</v>
      </c>
      <c r="D42" s="137">
        <v>0</v>
      </c>
      <c r="E42" s="147">
        <v>0</v>
      </c>
      <c r="F42" s="137">
        <v>0</v>
      </c>
      <c r="G42" s="147">
        <v>0</v>
      </c>
      <c r="H42" s="137">
        <v>0</v>
      </c>
      <c r="I42" s="147">
        <v>0</v>
      </c>
      <c r="J42" s="137">
        <v>0</v>
      </c>
      <c r="K42" s="147">
        <v>0</v>
      </c>
      <c r="L42" s="137">
        <v>0</v>
      </c>
      <c r="M42" s="147">
        <v>0</v>
      </c>
      <c r="N42" s="137">
        <v>0</v>
      </c>
      <c r="O42" s="147">
        <v>4</v>
      </c>
      <c r="P42" s="137">
        <v>9</v>
      </c>
      <c r="Q42" s="147">
        <v>0</v>
      </c>
      <c r="R42" s="137">
        <v>0</v>
      </c>
      <c r="S42" s="147">
        <v>0</v>
      </c>
      <c r="T42" s="137">
        <v>0</v>
      </c>
      <c r="U42" s="136">
        <v>4</v>
      </c>
      <c r="V42" s="137">
        <v>9</v>
      </c>
      <c r="W42" s="179">
        <v>13</v>
      </c>
    </row>
    <row r="43" spans="1:23" x14ac:dyDescent="0.25">
      <c r="A43" s="134" t="s">
        <v>413</v>
      </c>
      <c r="B43" s="135" t="s">
        <v>414</v>
      </c>
      <c r="C43" s="147">
        <v>0</v>
      </c>
      <c r="D43" s="137">
        <v>0</v>
      </c>
      <c r="E43" s="147">
        <v>0</v>
      </c>
      <c r="F43" s="137">
        <v>2</v>
      </c>
      <c r="G43" s="147">
        <v>0</v>
      </c>
      <c r="H43" s="137">
        <v>0</v>
      </c>
      <c r="I43" s="147">
        <v>0</v>
      </c>
      <c r="J43" s="137">
        <v>0</v>
      </c>
      <c r="K43" s="147">
        <v>0</v>
      </c>
      <c r="L43" s="137">
        <v>0</v>
      </c>
      <c r="M43" s="147">
        <v>0</v>
      </c>
      <c r="N43" s="137">
        <v>0</v>
      </c>
      <c r="O43" s="147">
        <v>0</v>
      </c>
      <c r="P43" s="137">
        <v>4</v>
      </c>
      <c r="Q43" s="147">
        <v>0</v>
      </c>
      <c r="R43" s="137">
        <v>0</v>
      </c>
      <c r="S43" s="147">
        <v>0</v>
      </c>
      <c r="T43" s="137">
        <v>0</v>
      </c>
      <c r="U43" s="136">
        <v>0</v>
      </c>
      <c r="V43" s="137">
        <v>6</v>
      </c>
      <c r="W43" s="179">
        <v>6</v>
      </c>
    </row>
    <row r="44" spans="1:23" x14ac:dyDescent="0.25">
      <c r="A44" s="134" t="s">
        <v>415</v>
      </c>
      <c r="B44" s="135" t="s">
        <v>416</v>
      </c>
      <c r="C44" s="147">
        <v>0</v>
      </c>
      <c r="D44" s="137">
        <v>0</v>
      </c>
      <c r="E44" s="147">
        <v>0</v>
      </c>
      <c r="F44" s="137">
        <v>0</v>
      </c>
      <c r="G44" s="147">
        <v>0</v>
      </c>
      <c r="H44" s="137">
        <v>0</v>
      </c>
      <c r="I44" s="147">
        <v>0</v>
      </c>
      <c r="J44" s="137">
        <v>0</v>
      </c>
      <c r="K44" s="147">
        <v>0</v>
      </c>
      <c r="L44" s="137">
        <v>0</v>
      </c>
      <c r="M44" s="147">
        <v>0</v>
      </c>
      <c r="N44" s="137">
        <v>0</v>
      </c>
      <c r="O44" s="147">
        <v>1</v>
      </c>
      <c r="P44" s="137">
        <v>1</v>
      </c>
      <c r="Q44" s="147">
        <v>0</v>
      </c>
      <c r="R44" s="137">
        <v>0</v>
      </c>
      <c r="S44" s="147">
        <v>0</v>
      </c>
      <c r="T44" s="137">
        <v>0</v>
      </c>
      <c r="U44" s="136">
        <v>1</v>
      </c>
      <c r="V44" s="137">
        <v>1</v>
      </c>
      <c r="W44" s="179">
        <v>2</v>
      </c>
    </row>
    <row r="45" spans="1:23" x14ac:dyDescent="0.25">
      <c r="A45" s="134" t="s">
        <v>417</v>
      </c>
      <c r="B45" s="135" t="s">
        <v>418</v>
      </c>
      <c r="C45" s="147">
        <v>0</v>
      </c>
      <c r="D45" s="137">
        <v>0</v>
      </c>
      <c r="E45" s="147">
        <v>0</v>
      </c>
      <c r="F45" s="137">
        <v>0</v>
      </c>
      <c r="G45" s="147">
        <v>0</v>
      </c>
      <c r="H45" s="137">
        <v>0</v>
      </c>
      <c r="I45" s="147">
        <v>0</v>
      </c>
      <c r="J45" s="137">
        <v>0</v>
      </c>
      <c r="K45" s="147">
        <v>0</v>
      </c>
      <c r="L45" s="137">
        <v>0</v>
      </c>
      <c r="M45" s="147">
        <v>0</v>
      </c>
      <c r="N45" s="137">
        <v>0</v>
      </c>
      <c r="O45" s="147">
        <v>0</v>
      </c>
      <c r="P45" s="137">
        <v>3</v>
      </c>
      <c r="Q45" s="147">
        <v>0</v>
      </c>
      <c r="R45" s="137">
        <v>0</v>
      </c>
      <c r="S45" s="147">
        <v>0</v>
      </c>
      <c r="T45" s="137">
        <v>0</v>
      </c>
      <c r="U45" s="136">
        <v>0</v>
      </c>
      <c r="V45" s="137">
        <v>3</v>
      </c>
      <c r="W45" s="179">
        <v>3</v>
      </c>
    </row>
    <row r="46" spans="1:23" x14ac:dyDescent="0.25">
      <c r="A46" s="134" t="s">
        <v>419</v>
      </c>
      <c r="B46" s="135" t="s">
        <v>420</v>
      </c>
      <c r="C46" s="147">
        <v>0</v>
      </c>
      <c r="D46" s="137">
        <v>0</v>
      </c>
      <c r="E46" s="147">
        <v>0</v>
      </c>
      <c r="F46" s="137">
        <v>1</v>
      </c>
      <c r="G46" s="147">
        <v>0</v>
      </c>
      <c r="H46" s="137">
        <v>0</v>
      </c>
      <c r="I46" s="147">
        <v>0</v>
      </c>
      <c r="J46" s="137">
        <v>0</v>
      </c>
      <c r="K46" s="147">
        <v>1</v>
      </c>
      <c r="L46" s="137">
        <v>1</v>
      </c>
      <c r="M46" s="147">
        <v>0</v>
      </c>
      <c r="N46" s="137">
        <v>0</v>
      </c>
      <c r="O46" s="147">
        <v>0</v>
      </c>
      <c r="P46" s="137">
        <v>0</v>
      </c>
      <c r="Q46" s="147">
        <v>0</v>
      </c>
      <c r="R46" s="137">
        <v>0</v>
      </c>
      <c r="S46" s="147">
        <v>0</v>
      </c>
      <c r="T46" s="137">
        <v>0</v>
      </c>
      <c r="U46" s="136">
        <v>1</v>
      </c>
      <c r="V46" s="137">
        <v>2</v>
      </c>
      <c r="W46" s="179">
        <v>3</v>
      </c>
    </row>
    <row r="47" spans="1:23" x14ac:dyDescent="0.25">
      <c r="A47" s="134" t="s">
        <v>421</v>
      </c>
      <c r="B47" s="135" t="s">
        <v>422</v>
      </c>
      <c r="C47" s="147">
        <v>0</v>
      </c>
      <c r="D47" s="137">
        <v>0</v>
      </c>
      <c r="E47" s="147">
        <v>0</v>
      </c>
      <c r="F47" s="137">
        <v>0</v>
      </c>
      <c r="G47" s="147">
        <v>0</v>
      </c>
      <c r="H47" s="137">
        <v>0</v>
      </c>
      <c r="I47" s="147">
        <v>0</v>
      </c>
      <c r="J47" s="137">
        <v>0</v>
      </c>
      <c r="K47" s="147">
        <v>0</v>
      </c>
      <c r="L47" s="137">
        <v>0</v>
      </c>
      <c r="M47" s="147">
        <v>0</v>
      </c>
      <c r="N47" s="137">
        <v>0</v>
      </c>
      <c r="O47" s="147">
        <v>1</v>
      </c>
      <c r="P47" s="137">
        <v>8</v>
      </c>
      <c r="Q47" s="147">
        <v>0</v>
      </c>
      <c r="R47" s="137">
        <v>1</v>
      </c>
      <c r="S47" s="147">
        <v>0</v>
      </c>
      <c r="T47" s="137">
        <v>0</v>
      </c>
      <c r="U47" s="136">
        <v>1</v>
      </c>
      <c r="V47" s="137">
        <v>9</v>
      </c>
      <c r="W47" s="179">
        <v>10</v>
      </c>
    </row>
    <row r="48" spans="1:23" x14ac:dyDescent="0.25">
      <c r="A48" s="134" t="s">
        <v>423</v>
      </c>
      <c r="B48" s="135" t="s">
        <v>424</v>
      </c>
      <c r="C48" s="147">
        <v>0</v>
      </c>
      <c r="D48" s="137">
        <v>0</v>
      </c>
      <c r="E48" s="147">
        <v>7</v>
      </c>
      <c r="F48" s="137">
        <v>8</v>
      </c>
      <c r="G48" s="147">
        <v>0</v>
      </c>
      <c r="H48" s="137">
        <v>0</v>
      </c>
      <c r="I48" s="147">
        <v>1</v>
      </c>
      <c r="J48" s="137">
        <v>1</v>
      </c>
      <c r="K48" s="147">
        <v>4</v>
      </c>
      <c r="L48" s="137">
        <v>23</v>
      </c>
      <c r="M48" s="147">
        <v>0</v>
      </c>
      <c r="N48" s="137">
        <v>0</v>
      </c>
      <c r="O48" s="147">
        <v>66</v>
      </c>
      <c r="P48" s="137">
        <v>85</v>
      </c>
      <c r="Q48" s="147">
        <v>7</v>
      </c>
      <c r="R48" s="137">
        <v>5</v>
      </c>
      <c r="S48" s="147">
        <v>4</v>
      </c>
      <c r="T48" s="137">
        <v>2</v>
      </c>
      <c r="U48" s="136">
        <v>89</v>
      </c>
      <c r="V48" s="137">
        <v>124</v>
      </c>
      <c r="W48" s="179">
        <v>213</v>
      </c>
    </row>
    <row r="49" spans="1:23" x14ac:dyDescent="0.25">
      <c r="A49" s="134" t="s">
        <v>425</v>
      </c>
      <c r="B49" s="135" t="s">
        <v>426</v>
      </c>
      <c r="C49" s="147">
        <v>0</v>
      </c>
      <c r="D49" s="137">
        <v>0</v>
      </c>
      <c r="E49" s="147">
        <v>0</v>
      </c>
      <c r="F49" s="137">
        <v>0</v>
      </c>
      <c r="G49" s="147">
        <v>0</v>
      </c>
      <c r="H49" s="137">
        <v>0</v>
      </c>
      <c r="I49" s="147">
        <v>0</v>
      </c>
      <c r="J49" s="137">
        <v>0</v>
      </c>
      <c r="K49" s="147">
        <v>0</v>
      </c>
      <c r="L49" s="137">
        <v>0</v>
      </c>
      <c r="M49" s="147">
        <v>0</v>
      </c>
      <c r="N49" s="137">
        <v>0</v>
      </c>
      <c r="O49" s="147">
        <v>2</v>
      </c>
      <c r="P49" s="137">
        <v>1</v>
      </c>
      <c r="Q49" s="147">
        <v>0</v>
      </c>
      <c r="R49" s="137">
        <v>0</v>
      </c>
      <c r="S49" s="147">
        <v>0</v>
      </c>
      <c r="T49" s="137">
        <v>0</v>
      </c>
      <c r="U49" s="136">
        <v>2</v>
      </c>
      <c r="V49" s="137">
        <v>1</v>
      </c>
      <c r="W49" s="179">
        <v>3</v>
      </c>
    </row>
    <row r="50" spans="1:23" x14ac:dyDescent="0.25">
      <c r="A50" s="134" t="s">
        <v>427</v>
      </c>
      <c r="B50" s="135" t="s">
        <v>428</v>
      </c>
      <c r="C50" s="147">
        <v>0</v>
      </c>
      <c r="D50" s="137">
        <v>0</v>
      </c>
      <c r="E50" s="147">
        <v>0</v>
      </c>
      <c r="F50" s="137">
        <v>0</v>
      </c>
      <c r="G50" s="147">
        <v>0</v>
      </c>
      <c r="H50" s="137">
        <v>0</v>
      </c>
      <c r="I50" s="147">
        <v>0</v>
      </c>
      <c r="J50" s="137">
        <v>0</v>
      </c>
      <c r="K50" s="147">
        <v>1</v>
      </c>
      <c r="L50" s="137">
        <v>0</v>
      </c>
      <c r="M50" s="147">
        <v>0</v>
      </c>
      <c r="N50" s="137">
        <v>0</v>
      </c>
      <c r="O50" s="147">
        <v>0</v>
      </c>
      <c r="P50" s="137">
        <v>1</v>
      </c>
      <c r="Q50" s="147">
        <v>0</v>
      </c>
      <c r="R50" s="137">
        <v>0</v>
      </c>
      <c r="S50" s="147">
        <v>0</v>
      </c>
      <c r="T50" s="137">
        <v>0</v>
      </c>
      <c r="U50" s="136">
        <v>1</v>
      </c>
      <c r="V50" s="137">
        <v>1</v>
      </c>
      <c r="W50" s="179">
        <v>2</v>
      </c>
    </row>
    <row r="51" spans="1:23" x14ac:dyDescent="0.25">
      <c r="A51" s="134" t="s">
        <v>429</v>
      </c>
      <c r="B51" s="135" t="s">
        <v>430</v>
      </c>
      <c r="C51" s="147">
        <v>0</v>
      </c>
      <c r="D51" s="137">
        <v>0</v>
      </c>
      <c r="E51" s="147">
        <v>0</v>
      </c>
      <c r="F51" s="137">
        <v>1</v>
      </c>
      <c r="G51" s="147">
        <v>0</v>
      </c>
      <c r="H51" s="137">
        <v>0</v>
      </c>
      <c r="I51" s="147">
        <v>0</v>
      </c>
      <c r="J51" s="137">
        <v>0</v>
      </c>
      <c r="K51" s="147">
        <v>0</v>
      </c>
      <c r="L51" s="137">
        <v>0</v>
      </c>
      <c r="M51" s="147">
        <v>0</v>
      </c>
      <c r="N51" s="137">
        <v>0</v>
      </c>
      <c r="O51" s="147">
        <v>2</v>
      </c>
      <c r="P51" s="137">
        <v>0</v>
      </c>
      <c r="Q51" s="147">
        <v>0</v>
      </c>
      <c r="R51" s="137">
        <v>0</v>
      </c>
      <c r="S51" s="147">
        <v>0</v>
      </c>
      <c r="T51" s="137">
        <v>0</v>
      </c>
      <c r="U51" s="136">
        <v>2</v>
      </c>
      <c r="V51" s="137">
        <v>1</v>
      </c>
      <c r="W51" s="179">
        <v>3</v>
      </c>
    </row>
    <row r="52" spans="1:23" x14ac:dyDescent="0.25">
      <c r="A52" s="248" t="s">
        <v>431</v>
      </c>
      <c r="B52" s="249"/>
      <c r="C52" s="146">
        <f>SUM(C53:C65)</f>
        <v>0</v>
      </c>
      <c r="D52" s="139">
        <f t="shared" ref="D52:W52" si="3">SUM(D53:D65)</f>
        <v>0</v>
      </c>
      <c r="E52" s="146">
        <f t="shared" si="3"/>
        <v>0</v>
      </c>
      <c r="F52" s="139">
        <f t="shared" si="3"/>
        <v>0</v>
      </c>
      <c r="G52" s="146">
        <f t="shared" si="3"/>
        <v>0</v>
      </c>
      <c r="H52" s="139">
        <f t="shared" si="3"/>
        <v>0</v>
      </c>
      <c r="I52" s="146">
        <f t="shared" si="3"/>
        <v>0</v>
      </c>
      <c r="J52" s="139">
        <f t="shared" si="3"/>
        <v>1</v>
      </c>
      <c r="K52" s="146">
        <f t="shared" si="3"/>
        <v>2</v>
      </c>
      <c r="L52" s="139">
        <f t="shared" si="3"/>
        <v>4</v>
      </c>
      <c r="M52" s="146">
        <f t="shared" si="3"/>
        <v>1</v>
      </c>
      <c r="N52" s="139">
        <f t="shared" si="3"/>
        <v>0</v>
      </c>
      <c r="O52" s="146">
        <f t="shared" si="3"/>
        <v>7</v>
      </c>
      <c r="P52" s="139">
        <f t="shared" si="3"/>
        <v>12</v>
      </c>
      <c r="Q52" s="146">
        <f t="shared" si="3"/>
        <v>1</v>
      </c>
      <c r="R52" s="139">
        <f t="shared" si="3"/>
        <v>0</v>
      </c>
      <c r="S52" s="146">
        <f t="shared" si="3"/>
        <v>0</v>
      </c>
      <c r="T52" s="139">
        <f t="shared" si="3"/>
        <v>0</v>
      </c>
      <c r="U52" s="138">
        <f t="shared" si="3"/>
        <v>11</v>
      </c>
      <c r="V52" s="139">
        <f t="shared" si="3"/>
        <v>17</v>
      </c>
      <c r="W52" s="180">
        <f t="shared" si="3"/>
        <v>28</v>
      </c>
    </row>
    <row r="53" spans="1:23" x14ac:dyDescent="0.25">
      <c r="A53" s="134" t="s">
        <v>432</v>
      </c>
      <c r="B53" s="135" t="s">
        <v>433</v>
      </c>
      <c r="C53" s="147">
        <v>0</v>
      </c>
      <c r="D53" s="137">
        <v>0</v>
      </c>
      <c r="E53" s="147">
        <v>0</v>
      </c>
      <c r="F53" s="137">
        <v>0</v>
      </c>
      <c r="G53" s="147">
        <v>0</v>
      </c>
      <c r="H53" s="137">
        <v>0</v>
      </c>
      <c r="I53" s="147">
        <v>0</v>
      </c>
      <c r="J53" s="137">
        <v>0</v>
      </c>
      <c r="K53" s="147">
        <v>0</v>
      </c>
      <c r="L53" s="137">
        <v>0</v>
      </c>
      <c r="M53" s="147">
        <v>0</v>
      </c>
      <c r="N53" s="137">
        <v>0</v>
      </c>
      <c r="O53" s="147">
        <v>0</v>
      </c>
      <c r="P53" s="137">
        <v>1</v>
      </c>
      <c r="Q53" s="147">
        <v>1</v>
      </c>
      <c r="R53" s="137">
        <v>0</v>
      </c>
      <c r="S53" s="147">
        <v>0</v>
      </c>
      <c r="T53" s="137">
        <v>0</v>
      </c>
      <c r="U53" s="136">
        <v>1</v>
      </c>
      <c r="V53" s="137">
        <v>1</v>
      </c>
      <c r="W53" s="179">
        <v>2</v>
      </c>
    </row>
    <row r="54" spans="1:23" x14ac:dyDescent="0.25">
      <c r="A54" s="134" t="s">
        <v>434</v>
      </c>
      <c r="B54" s="135" t="s">
        <v>435</v>
      </c>
      <c r="C54" s="147">
        <v>0</v>
      </c>
      <c r="D54" s="137">
        <v>0</v>
      </c>
      <c r="E54" s="147">
        <v>0</v>
      </c>
      <c r="F54" s="137">
        <v>0</v>
      </c>
      <c r="G54" s="147">
        <v>0</v>
      </c>
      <c r="H54" s="137">
        <v>0</v>
      </c>
      <c r="I54" s="147">
        <v>0</v>
      </c>
      <c r="J54" s="137">
        <v>0</v>
      </c>
      <c r="K54" s="147">
        <v>0</v>
      </c>
      <c r="L54" s="137">
        <v>0</v>
      </c>
      <c r="M54" s="147">
        <v>0</v>
      </c>
      <c r="N54" s="137">
        <v>0</v>
      </c>
      <c r="O54" s="147">
        <v>0</v>
      </c>
      <c r="P54" s="137">
        <v>1</v>
      </c>
      <c r="Q54" s="147">
        <v>0</v>
      </c>
      <c r="R54" s="137">
        <v>0</v>
      </c>
      <c r="S54" s="147">
        <v>0</v>
      </c>
      <c r="T54" s="137">
        <v>0</v>
      </c>
      <c r="U54" s="136">
        <v>0</v>
      </c>
      <c r="V54" s="137">
        <v>1</v>
      </c>
      <c r="W54" s="179">
        <v>1</v>
      </c>
    </row>
    <row r="55" spans="1:23" x14ac:dyDescent="0.25">
      <c r="A55" s="134" t="s">
        <v>436</v>
      </c>
      <c r="B55" s="135" t="s">
        <v>437</v>
      </c>
      <c r="C55" s="147">
        <v>0</v>
      </c>
      <c r="D55" s="137">
        <v>0</v>
      </c>
      <c r="E55" s="147">
        <v>0</v>
      </c>
      <c r="F55" s="137">
        <v>0</v>
      </c>
      <c r="G55" s="147">
        <v>0</v>
      </c>
      <c r="H55" s="137">
        <v>0</v>
      </c>
      <c r="I55" s="147">
        <v>0</v>
      </c>
      <c r="J55" s="137">
        <v>0</v>
      </c>
      <c r="K55" s="147">
        <v>0</v>
      </c>
      <c r="L55" s="137">
        <v>1</v>
      </c>
      <c r="M55" s="147">
        <v>0</v>
      </c>
      <c r="N55" s="137">
        <v>0</v>
      </c>
      <c r="O55" s="147">
        <v>0</v>
      </c>
      <c r="P55" s="137">
        <v>0</v>
      </c>
      <c r="Q55" s="147">
        <v>0</v>
      </c>
      <c r="R55" s="137">
        <v>0</v>
      </c>
      <c r="S55" s="147">
        <v>0</v>
      </c>
      <c r="T55" s="137">
        <v>0</v>
      </c>
      <c r="U55" s="136">
        <v>0</v>
      </c>
      <c r="V55" s="137">
        <v>1</v>
      </c>
      <c r="W55" s="179">
        <v>1</v>
      </c>
    </row>
    <row r="56" spans="1:23" x14ac:dyDescent="0.25">
      <c r="A56" s="134" t="s">
        <v>438</v>
      </c>
      <c r="B56" s="135" t="s">
        <v>439</v>
      </c>
      <c r="C56" s="147">
        <v>0</v>
      </c>
      <c r="D56" s="137">
        <v>0</v>
      </c>
      <c r="E56" s="147">
        <v>0</v>
      </c>
      <c r="F56" s="137">
        <v>0</v>
      </c>
      <c r="G56" s="147">
        <v>0</v>
      </c>
      <c r="H56" s="137">
        <v>0</v>
      </c>
      <c r="I56" s="147">
        <v>0</v>
      </c>
      <c r="J56" s="137">
        <v>0</v>
      </c>
      <c r="K56" s="147">
        <v>0</v>
      </c>
      <c r="L56" s="137">
        <v>1</v>
      </c>
      <c r="M56" s="147">
        <v>0</v>
      </c>
      <c r="N56" s="137">
        <v>0</v>
      </c>
      <c r="O56" s="147">
        <v>1</v>
      </c>
      <c r="P56" s="137">
        <v>0</v>
      </c>
      <c r="Q56" s="147">
        <v>0</v>
      </c>
      <c r="R56" s="137">
        <v>0</v>
      </c>
      <c r="S56" s="147">
        <v>0</v>
      </c>
      <c r="T56" s="137">
        <v>0</v>
      </c>
      <c r="U56" s="136">
        <v>1</v>
      </c>
      <c r="V56" s="137">
        <v>1</v>
      </c>
      <c r="W56" s="179">
        <v>2</v>
      </c>
    </row>
    <row r="57" spans="1:23" x14ac:dyDescent="0.25">
      <c r="A57" s="134" t="s">
        <v>440</v>
      </c>
      <c r="B57" s="135" t="s">
        <v>441</v>
      </c>
      <c r="C57" s="147">
        <v>0</v>
      </c>
      <c r="D57" s="137">
        <v>0</v>
      </c>
      <c r="E57" s="147">
        <v>0</v>
      </c>
      <c r="F57" s="137">
        <v>0</v>
      </c>
      <c r="G57" s="147">
        <v>0</v>
      </c>
      <c r="H57" s="137">
        <v>0</v>
      </c>
      <c r="I57" s="147">
        <v>0</v>
      </c>
      <c r="J57" s="137">
        <v>0</v>
      </c>
      <c r="K57" s="147">
        <v>0</v>
      </c>
      <c r="L57" s="137">
        <v>1</v>
      </c>
      <c r="M57" s="147">
        <v>0</v>
      </c>
      <c r="N57" s="137">
        <v>0</v>
      </c>
      <c r="O57" s="147">
        <v>0</v>
      </c>
      <c r="P57" s="137">
        <v>0</v>
      </c>
      <c r="Q57" s="147">
        <v>0</v>
      </c>
      <c r="R57" s="137">
        <v>0</v>
      </c>
      <c r="S57" s="147">
        <v>0</v>
      </c>
      <c r="T57" s="137">
        <v>0</v>
      </c>
      <c r="U57" s="136">
        <v>0</v>
      </c>
      <c r="V57" s="137">
        <v>1</v>
      </c>
      <c r="W57" s="179">
        <v>1</v>
      </c>
    </row>
    <row r="58" spans="1:23" x14ac:dyDescent="0.25">
      <c r="A58" s="134" t="s">
        <v>442</v>
      </c>
      <c r="B58" s="135" t="s">
        <v>443</v>
      </c>
      <c r="C58" s="147">
        <v>0</v>
      </c>
      <c r="D58" s="137">
        <v>0</v>
      </c>
      <c r="E58" s="147">
        <v>0</v>
      </c>
      <c r="F58" s="137">
        <v>0</v>
      </c>
      <c r="G58" s="147">
        <v>0</v>
      </c>
      <c r="H58" s="137">
        <v>0</v>
      </c>
      <c r="I58" s="147">
        <v>0</v>
      </c>
      <c r="J58" s="137">
        <v>0</v>
      </c>
      <c r="K58" s="147">
        <v>0</v>
      </c>
      <c r="L58" s="137">
        <v>0</v>
      </c>
      <c r="M58" s="147">
        <v>0</v>
      </c>
      <c r="N58" s="137">
        <v>0</v>
      </c>
      <c r="O58" s="147">
        <v>1</v>
      </c>
      <c r="P58" s="137">
        <v>1</v>
      </c>
      <c r="Q58" s="147">
        <v>0</v>
      </c>
      <c r="R58" s="137">
        <v>0</v>
      </c>
      <c r="S58" s="147">
        <v>0</v>
      </c>
      <c r="T58" s="137">
        <v>0</v>
      </c>
      <c r="U58" s="136">
        <v>1</v>
      </c>
      <c r="V58" s="137">
        <v>1</v>
      </c>
      <c r="W58" s="179">
        <v>2</v>
      </c>
    </row>
    <row r="59" spans="1:23" x14ac:dyDescent="0.25">
      <c r="A59" s="134" t="s">
        <v>444</v>
      </c>
      <c r="B59" s="135" t="s">
        <v>445</v>
      </c>
      <c r="C59" s="147">
        <v>0</v>
      </c>
      <c r="D59" s="137">
        <v>0</v>
      </c>
      <c r="E59" s="147">
        <v>0</v>
      </c>
      <c r="F59" s="137">
        <v>0</v>
      </c>
      <c r="G59" s="147">
        <v>0</v>
      </c>
      <c r="H59" s="137">
        <v>0</v>
      </c>
      <c r="I59" s="147">
        <v>0</v>
      </c>
      <c r="J59" s="137">
        <v>0</v>
      </c>
      <c r="K59" s="147">
        <v>0</v>
      </c>
      <c r="L59" s="137">
        <v>0</v>
      </c>
      <c r="M59" s="147">
        <v>0</v>
      </c>
      <c r="N59" s="137">
        <v>0</v>
      </c>
      <c r="O59" s="147">
        <v>1</v>
      </c>
      <c r="P59" s="137">
        <v>5</v>
      </c>
      <c r="Q59" s="147">
        <v>0</v>
      </c>
      <c r="R59" s="137">
        <v>0</v>
      </c>
      <c r="S59" s="147">
        <v>0</v>
      </c>
      <c r="T59" s="137">
        <v>0</v>
      </c>
      <c r="U59" s="136">
        <v>1</v>
      </c>
      <c r="V59" s="137">
        <v>5</v>
      </c>
      <c r="W59" s="179">
        <v>6</v>
      </c>
    </row>
    <row r="60" spans="1:23" x14ac:dyDescent="0.25">
      <c r="A60" s="134" t="s">
        <v>446</v>
      </c>
      <c r="B60" s="135" t="s">
        <v>447</v>
      </c>
      <c r="C60" s="147">
        <v>0</v>
      </c>
      <c r="D60" s="137">
        <v>0</v>
      </c>
      <c r="E60" s="147">
        <v>0</v>
      </c>
      <c r="F60" s="137">
        <v>0</v>
      </c>
      <c r="G60" s="147">
        <v>0</v>
      </c>
      <c r="H60" s="137">
        <v>0</v>
      </c>
      <c r="I60" s="147">
        <v>0</v>
      </c>
      <c r="J60" s="137">
        <v>1</v>
      </c>
      <c r="K60" s="147">
        <v>0</v>
      </c>
      <c r="L60" s="137">
        <v>0</v>
      </c>
      <c r="M60" s="147">
        <v>0</v>
      </c>
      <c r="N60" s="137">
        <v>0</v>
      </c>
      <c r="O60" s="147">
        <v>0</v>
      </c>
      <c r="P60" s="137">
        <v>0</v>
      </c>
      <c r="Q60" s="147">
        <v>0</v>
      </c>
      <c r="R60" s="137">
        <v>0</v>
      </c>
      <c r="S60" s="147">
        <v>0</v>
      </c>
      <c r="T60" s="137">
        <v>0</v>
      </c>
      <c r="U60" s="136">
        <v>0</v>
      </c>
      <c r="V60" s="137">
        <v>1</v>
      </c>
      <c r="W60" s="179">
        <v>1</v>
      </c>
    </row>
    <row r="61" spans="1:23" x14ac:dyDescent="0.25">
      <c r="A61" s="134" t="s">
        <v>448</v>
      </c>
      <c r="B61" s="135" t="s">
        <v>449</v>
      </c>
      <c r="C61" s="147">
        <v>0</v>
      </c>
      <c r="D61" s="137">
        <v>0</v>
      </c>
      <c r="E61" s="147">
        <v>0</v>
      </c>
      <c r="F61" s="137">
        <v>0</v>
      </c>
      <c r="G61" s="147">
        <v>0</v>
      </c>
      <c r="H61" s="137">
        <v>0</v>
      </c>
      <c r="I61" s="147">
        <v>0</v>
      </c>
      <c r="J61" s="137">
        <v>0</v>
      </c>
      <c r="K61" s="147">
        <v>1</v>
      </c>
      <c r="L61" s="137">
        <v>0</v>
      </c>
      <c r="M61" s="147">
        <v>0</v>
      </c>
      <c r="N61" s="137">
        <v>0</v>
      </c>
      <c r="O61" s="147">
        <v>0</v>
      </c>
      <c r="P61" s="137">
        <v>0</v>
      </c>
      <c r="Q61" s="147">
        <v>0</v>
      </c>
      <c r="R61" s="137">
        <v>0</v>
      </c>
      <c r="S61" s="147">
        <v>0</v>
      </c>
      <c r="T61" s="137">
        <v>0</v>
      </c>
      <c r="U61" s="136">
        <v>1</v>
      </c>
      <c r="V61" s="137">
        <v>0</v>
      </c>
      <c r="W61" s="179">
        <v>1</v>
      </c>
    </row>
    <row r="62" spans="1:23" x14ac:dyDescent="0.25">
      <c r="A62" s="134" t="s">
        <v>450</v>
      </c>
      <c r="B62" s="135" t="s">
        <v>451</v>
      </c>
      <c r="C62" s="147">
        <v>0</v>
      </c>
      <c r="D62" s="137">
        <v>0</v>
      </c>
      <c r="E62" s="147">
        <v>0</v>
      </c>
      <c r="F62" s="137">
        <v>0</v>
      </c>
      <c r="G62" s="147">
        <v>0</v>
      </c>
      <c r="H62" s="137">
        <v>0</v>
      </c>
      <c r="I62" s="147">
        <v>0</v>
      </c>
      <c r="J62" s="137">
        <v>0</v>
      </c>
      <c r="K62" s="147">
        <v>1</v>
      </c>
      <c r="L62" s="137">
        <v>0</v>
      </c>
      <c r="M62" s="147">
        <v>0</v>
      </c>
      <c r="N62" s="137">
        <v>0</v>
      </c>
      <c r="O62" s="147">
        <v>3</v>
      </c>
      <c r="P62" s="137">
        <v>3</v>
      </c>
      <c r="Q62" s="147">
        <v>0</v>
      </c>
      <c r="R62" s="137">
        <v>0</v>
      </c>
      <c r="S62" s="147">
        <v>0</v>
      </c>
      <c r="T62" s="137">
        <v>0</v>
      </c>
      <c r="U62" s="136">
        <v>4</v>
      </c>
      <c r="V62" s="137">
        <v>3</v>
      </c>
      <c r="W62" s="179">
        <v>7</v>
      </c>
    </row>
    <row r="63" spans="1:23" x14ac:dyDescent="0.25">
      <c r="A63" s="134" t="s">
        <v>452</v>
      </c>
      <c r="B63" s="135" t="s">
        <v>453</v>
      </c>
      <c r="C63" s="147">
        <v>0</v>
      </c>
      <c r="D63" s="137">
        <v>0</v>
      </c>
      <c r="E63" s="147">
        <v>0</v>
      </c>
      <c r="F63" s="137">
        <v>0</v>
      </c>
      <c r="G63" s="147">
        <v>0</v>
      </c>
      <c r="H63" s="137">
        <v>0</v>
      </c>
      <c r="I63" s="147">
        <v>0</v>
      </c>
      <c r="J63" s="137">
        <v>0</v>
      </c>
      <c r="K63" s="147">
        <v>0</v>
      </c>
      <c r="L63" s="137">
        <v>0</v>
      </c>
      <c r="M63" s="147">
        <v>1</v>
      </c>
      <c r="N63" s="137">
        <v>0</v>
      </c>
      <c r="O63" s="147">
        <v>1</v>
      </c>
      <c r="P63" s="137">
        <v>0</v>
      </c>
      <c r="Q63" s="147">
        <v>0</v>
      </c>
      <c r="R63" s="137">
        <v>0</v>
      </c>
      <c r="S63" s="147">
        <v>0</v>
      </c>
      <c r="T63" s="137">
        <v>0</v>
      </c>
      <c r="U63" s="136">
        <v>2</v>
      </c>
      <c r="V63" s="137">
        <v>0</v>
      </c>
      <c r="W63" s="179">
        <v>2</v>
      </c>
    </row>
    <row r="64" spans="1:23" x14ac:dyDescent="0.25">
      <c r="A64" s="134" t="s">
        <v>454</v>
      </c>
      <c r="B64" s="135" t="s">
        <v>455</v>
      </c>
      <c r="C64" s="147">
        <v>0</v>
      </c>
      <c r="D64" s="137">
        <v>0</v>
      </c>
      <c r="E64" s="147">
        <v>0</v>
      </c>
      <c r="F64" s="137">
        <v>0</v>
      </c>
      <c r="G64" s="147">
        <v>0</v>
      </c>
      <c r="H64" s="137">
        <v>0</v>
      </c>
      <c r="I64" s="147">
        <v>0</v>
      </c>
      <c r="J64" s="137">
        <v>0</v>
      </c>
      <c r="K64" s="147">
        <v>0</v>
      </c>
      <c r="L64" s="137">
        <v>1</v>
      </c>
      <c r="M64" s="147">
        <v>0</v>
      </c>
      <c r="N64" s="137">
        <v>0</v>
      </c>
      <c r="O64" s="147">
        <v>0</v>
      </c>
      <c r="P64" s="137">
        <v>0</v>
      </c>
      <c r="Q64" s="147">
        <v>0</v>
      </c>
      <c r="R64" s="137">
        <v>0</v>
      </c>
      <c r="S64" s="147">
        <v>0</v>
      </c>
      <c r="T64" s="137">
        <v>0</v>
      </c>
      <c r="U64" s="136">
        <v>0</v>
      </c>
      <c r="V64" s="137">
        <v>1</v>
      </c>
      <c r="W64" s="179">
        <v>1</v>
      </c>
    </row>
    <row r="65" spans="1:23" x14ac:dyDescent="0.25">
      <c r="A65" s="134" t="s">
        <v>456</v>
      </c>
      <c r="B65" s="135" t="s">
        <v>457</v>
      </c>
      <c r="C65" s="147">
        <v>0</v>
      </c>
      <c r="D65" s="137">
        <v>0</v>
      </c>
      <c r="E65" s="147">
        <v>0</v>
      </c>
      <c r="F65" s="137">
        <v>0</v>
      </c>
      <c r="G65" s="147">
        <v>0</v>
      </c>
      <c r="H65" s="137">
        <v>0</v>
      </c>
      <c r="I65" s="147">
        <v>0</v>
      </c>
      <c r="J65" s="137">
        <v>0</v>
      </c>
      <c r="K65" s="147">
        <v>0</v>
      </c>
      <c r="L65" s="137">
        <v>0</v>
      </c>
      <c r="M65" s="147">
        <v>0</v>
      </c>
      <c r="N65" s="137">
        <v>0</v>
      </c>
      <c r="O65" s="147">
        <v>0</v>
      </c>
      <c r="P65" s="137">
        <v>1</v>
      </c>
      <c r="Q65" s="147">
        <v>0</v>
      </c>
      <c r="R65" s="137">
        <v>0</v>
      </c>
      <c r="S65" s="147">
        <v>0</v>
      </c>
      <c r="T65" s="137">
        <v>0</v>
      </c>
      <c r="U65" s="136">
        <v>0</v>
      </c>
      <c r="V65" s="137">
        <v>1</v>
      </c>
      <c r="W65" s="179">
        <v>1</v>
      </c>
    </row>
    <row r="66" spans="1:23" x14ac:dyDescent="0.25">
      <c r="A66" s="248" t="s">
        <v>458</v>
      </c>
      <c r="B66" s="249"/>
      <c r="C66" s="146">
        <f>C67</f>
        <v>0</v>
      </c>
      <c r="D66" s="139">
        <f t="shared" ref="D66:W66" si="4">D67</f>
        <v>0</v>
      </c>
      <c r="E66" s="146">
        <f t="shared" si="4"/>
        <v>0</v>
      </c>
      <c r="F66" s="139">
        <f t="shared" si="4"/>
        <v>0</v>
      </c>
      <c r="G66" s="146">
        <f t="shared" si="4"/>
        <v>0</v>
      </c>
      <c r="H66" s="139">
        <f t="shared" si="4"/>
        <v>0</v>
      </c>
      <c r="I66" s="146">
        <f t="shared" si="4"/>
        <v>0</v>
      </c>
      <c r="J66" s="139">
        <f t="shared" si="4"/>
        <v>0</v>
      </c>
      <c r="K66" s="146">
        <f t="shared" si="4"/>
        <v>0</v>
      </c>
      <c r="L66" s="139">
        <f t="shared" si="4"/>
        <v>1</v>
      </c>
      <c r="M66" s="146">
        <f t="shared" si="4"/>
        <v>0</v>
      </c>
      <c r="N66" s="139">
        <f t="shared" si="4"/>
        <v>0</v>
      </c>
      <c r="O66" s="146">
        <f t="shared" si="4"/>
        <v>0</v>
      </c>
      <c r="P66" s="139">
        <f t="shared" si="4"/>
        <v>0</v>
      </c>
      <c r="Q66" s="146">
        <f t="shared" si="4"/>
        <v>0</v>
      </c>
      <c r="R66" s="139">
        <f t="shared" si="4"/>
        <v>0</v>
      </c>
      <c r="S66" s="146">
        <f t="shared" si="4"/>
        <v>0</v>
      </c>
      <c r="T66" s="139">
        <f t="shared" si="4"/>
        <v>0</v>
      </c>
      <c r="U66" s="138">
        <f t="shared" si="4"/>
        <v>0</v>
      </c>
      <c r="V66" s="139">
        <f t="shared" si="4"/>
        <v>1</v>
      </c>
      <c r="W66" s="180">
        <f t="shared" si="4"/>
        <v>1</v>
      </c>
    </row>
    <row r="67" spans="1:23" x14ac:dyDescent="0.25">
      <c r="A67" s="134" t="s">
        <v>459</v>
      </c>
      <c r="B67" s="135" t="s">
        <v>460</v>
      </c>
      <c r="C67" s="147">
        <v>0</v>
      </c>
      <c r="D67" s="137">
        <v>0</v>
      </c>
      <c r="E67" s="147">
        <v>0</v>
      </c>
      <c r="F67" s="137">
        <v>0</v>
      </c>
      <c r="G67" s="147">
        <v>0</v>
      </c>
      <c r="H67" s="137">
        <v>0</v>
      </c>
      <c r="I67" s="147">
        <v>0</v>
      </c>
      <c r="J67" s="137">
        <v>0</v>
      </c>
      <c r="K67" s="147">
        <v>0</v>
      </c>
      <c r="L67" s="137">
        <v>1</v>
      </c>
      <c r="M67" s="147">
        <v>0</v>
      </c>
      <c r="N67" s="137">
        <v>0</v>
      </c>
      <c r="O67" s="147">
        <v>0</v>
      </c>
      <c r="P67" s="137">
        <v>0</v>
      </c>
      <c r="Q67" s="147">
        <v>0</v>
      </c>
      <c r="R67" s="137">
        <v>0</v>
      </c>
      <c r="S67" s="147">
        <v>0</v>
      </c>
      <c r="T67" s="137">
        <v>0</v>
      </c>
      <c r="U67" s="136">
        <v>0</v>
      </c>
      <c r="V67" s="137">
        <v>1</v>
      </c>
      <c r="W67" s="179">
        <v>1</v>
      </c>
    </row>
    <row r="68" spans="1:23" x14ac:dyDescent="0.25">
      <c r="A68" s="248" t="s">
        <v>461</v>
      </c>
      <c r="B68" s="249"/>
      <c r="C68" s="146">
        <v>15</v>
      </c>
      <c r="D68" s="139">
        <v>5</v>
      </c>
      <c r="E68" s="146">
        <v>5</v>
      </c>
      <c r="F68" s="139">
        <v>7</v>
      </c>
      <c r="G68" s="146">
        <v>0</v>
      </c>
      <c r="H68" s="139">
        <v>1</v>
      </c>
      <c r="I68" s="146">
        <v>3</v>
      </c>
      <c r="J68" s="139">
        <v>3</v>
      </c>
      <c r="K68" s="146">
        <v>15</v>
      </c>
      <c r="L68" s="139">
        <v>35</v>
      </c>
      <c r="M68" s="146">
        <v>0</v>
      </c>
      <c r="N68" s="139">
        <v>1</v>
      </c>
      <c r="O68" s="146">
        <v>75</v>
      </c>
      <c r="P68" s="139">
        <v>124</v>
      </c>
      <c r="Q68" s="146">
        <v>6</v>
      </c>
      <c r="R68" s="139">
        <v>9</v>
      </c>
      <c r="S68" s="146">
        <v>4</v>
      </c>
      <c r="T68" s="139">
        <v>7</v>
      </c>
      <c r="U68" s="138">
        <f>C68+E68+G68+I68+K68+M68+O68+Q68+S68</f>
        <v>123</v>
      </c>
      <c r="V68" s="139">
        <f>D68+F68+H68+J68+L68+N68+P68+R68+T68</f>
        <v>192</v>
      </c>
      <c r="W68" s="139">
        <f>SUM(C68:T68)</f>
        <v>315</v>
      </c>
    </row>
  </sheetData>
  <mergeCells count="17">
    <mergeCell ref="I1:J1"/>
    <mergeCell ref="K1:L1"/>
    <mergeCell ref="A3:B3"/>
    <mergeCell ref="A1:B1"/>
    <mergeCell ref="C1:D1"/>
    <mergeCell ref="E1:F1"/>
    <mergeCell ref="G1:H1"/>
    <mergeCell ref="M1:N1"/>
    <mergeCell ref="O1:P1"/>
    <mergeCell ref="Q1:R1"/>
    <mergeCell ref="S1:T1"/>
    <mergeCell ref="U1:W1"/>
    <mergeCell ref="A4:B4"/>
    <mergeCell ref="A13:B13"/>
    <mergeCell ref="A52:B52"/>
    <mergeCell ref="A66:B66"/>
    <mergeCell ref="A68:B68"/>
  </mergeCells>
  <pageMargins left="0.25" right="0.25" top="0.75" bottom="0.75" header="0.3" footer="0.3"/>
  <pageSetup scale="57" fitToHeight="0" orientation="landscape" horizontalDpi="1200" verticalDpi="1200" r:id="rId1"/>
  <headerFooter>
    <oddHeader>&amp;C&amp;"Cambria,Bold"&amp;12&amp;KC00000Southern Illinois University Edwardsville
Fall 2020</oddHeader>
  </headerFooter>
  <rowBreaks count="1" manualBreakCount="1">
    <brk id="5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1035-4F4A-4B24-9B34-46FF4447632B}">
  <sheetPr>
    <pageSetUpPr fitToPage="1"/>
  </sheetPr>
  <dimension ref="A1:M4"/>
  <sheetViews>
    <sheetView zoomScaleNormal="100" workbookViewId="0">
      <selection activeCell="A4" sqref="A4"/>
    </sheetView>
  </sheetViews>
  <sheetFormatPr defaultRowHeight="15" x14ac:dyDescent="0.25"/>
  <cols>
    <col min="1" max="1" width="43.5703125" customWidth="1"/>
  </cols>
  <sheetData>
    <row r="1" spans="1:13" ht="49.5" customHeight="1" x14ac:dyDescent="0.25">
      <c r="A1" s="223" t="s">
        <v>12</v>
      </c>
      <c r="B1" s="254" t="s">
        <v>13</v>
      </c>
      <c r="C1" s="254"/>
      <c r="D1" s="255" t="s">
        <v>14</v>
      </c>
      <c r="E1" s="255"/>
      <c r="F1" s="254" t="s">
        <v>15</v>
      </c>
      <c r="G1" s="254"/>
      <c r="H1" s="255" t="s">
        <v>16</v>
      </c>
      <c r="I1" s="255"/>
      <c r="J1" s="255" t="s">
        <v>17</v>
      </c>
      <c r="K1" s="255"/>
      <c r="L1" s="253" t="s">
        <v>18</v>
      </c>
      <c r="M1" s="253"/>
    </row>
    <row r="2" spans="1:13" x14ac:dyDescent="0.25">
      <c r="A2" s="224"/>
      <c r="B2" s="8" t="s">
        <v>19</v>
      </c>
      <c r="C2" s="9" t="s">
        <v>20</v>
      </c>
      <c r="D2" s="8" t="s">
        <v>19</v>
      </c>
      <c r="E2" s="10" t="s">
        <v>20</v>
      </c>
      <c r="F2" s="9" t="s">
        <v>19</v>
      </c>
      <c r="G2" s="9" t="s">
        <v>20</v>
      </c>
      <c r="H2" s="8" t="s">
        <v>19</v>
      </c>
      <c r="I2" s="10" t="s">
        <v>20</v>
      </c>
      <c r="J2" s="9" t="s">
        <v>19</v>
      </c>
      <c r="K2" s="9" t="s">
        <v>20</v>
      </c>
      <c r="L2" s="8" t="s">
        <v>19</v>
      </c>
      <c r="M2" s="10" t="s">
        <v>20</v>
      </c>
    </row>
    <row r="3" spans="1:13" x14ac:dyDescent="0.25">
      <c r="A3" s="11" t="s">
        <v>21</v>
      </c>
      <c r="B3" s="2">
        <v>99</v>
      </c>
      <c r="C3" s="3">
        <v>118</v>
      </c>
      <c r="D3" s="2">
        <v>23</v>
      </c>
      <c r="E3" s="4">
        <v>19</v>
      </c>
      <c r="F3" s="3">
        <v>8</v>
      </c>
      <c r="G3" s="3">
        <v>7</v>
      </c>
      <c r="H3" s="2">
        <v>23</v>
      </c>
      <c r="I3" s="4">
        <v>27</v>
      </c>
      <c r="J3" s="3">
        <v>6</v>
      </c>
      <c r="K3" s="3">
        <v>3</v>
      </c>
      <c r="L3" s="2">
        <v>154</v>
      </c>
      <c r="M3" s="4">
        <v>190</v>
      </c>
    </row>
    <row r="4" spans="1:13" x14ac:dyDescent="0.25">
      <c r="A4" s="12" t="s">
        <v>22</v>
      </c>
      <c r="B4" s="5"/>
      <c r="C4" s="6"/>
      <c r="D4" s="5">
        <v>43</v>
      </c>
      <c r="E4" s="7">
        <v>74</v>
      </c>
      <c r="F4" s="6">
        <v>76</v>
      </c>
      <c r="G4" s="6">
        <v>82</v>
      </c>
      <c r="H4" s="5">
        <v>75</v>
      </c>
      <c r="I4" s="7">
        <v>139</v>
      </c>
      <c r="J4" s="6">
        <v>13</v>
      </c>
      <c r="K4" s="6">
        <v>22</v>
      </c>
      <c r="L4" s="5">
        <v>150</v>
      </c>
      <c r="M4" s="7">
        <v>253</v>
      </c>
    </row>
  </sheetData>
  <mergeCells count="7">
    <mergeCell ref="L1:M1"/>
    <mergeCell ref="A1:A2"/>
    <mergeCell ref="B1:C1"/>
    <mergeCell ref="D1:E1"/>
    <mergeCell ref="F1:G1"/>
    <mergeCell ref="H1:I1"/>
    <mergeCell ref="J1:K1"/>
  </mergeCells>
  <pageMargins left="0.25" right="0.25" top="0.75" bottom="0.75" header="0.3" footer="0.3"/>
  <pageSetup scale="88" fitToHeight="0" orientation="landscape" horizontalDpi="1200" verticalDpi="1200" r:id="rId1"/>
  <headerFooter>
    <oddHeader>&amp;C&amp;"Cambria,Bold"&amp;12&amp;KC00000Southern Illinois University Edwardsville
Fall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</vt:lpstr>
      <vt:lpstr>Table 2</vt:lpstr>
      <vt:lpstr>Table 4</vt:lpstr>
      <vt:lpstr>Table 5A</vt:lpstr>
      <vt:lpstr>Table 7</vt:lpstr>
      <vt:lpstr>Table 8</vt:lpstr>
      <vt:lpstr>Table 9</vt:lpstr>
      <vt:lpstr>Table 10</vt:lpstr>
      <vt:lpstr>Table 11</vt:lpstr>
      <vt:lpstr>Contents!Print_Area</vt:lpstr>
      <vt:lpstr>'Table 10'!Print_Titles</vt:lpstr>
      <vt:lpstr>'Table 2'!Print_Titles</vt:lpstr>
      <vt:lpstr>'Table 8'!Print_Titles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2021-02-24T23:07:45Z</dcterms:modified>
</cp:coreProperties>
</file>